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comments1.xml" ContentType="application/vnd.openxmlformats-officedocument.spreadsheetml.comments+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hidePivotFieldList="1"/>
  <mc:AlternateContent xmlns:mc="http://schemas.openxmlformats.org/markup-compatibility/2006">
    <mc:Choice Requires="x15">
      <x15ac:absPath xmlns:x15ac="http://schemas.microsoft.com/office/spreadsheetml/2010/11/ac" url="G:\My Drive\010_Research\006_Databases\Gene Therapy\"/>
    </mc:Choice>
  </mc:AlternateContent>
  <xr:revisionPtr revIDLastSave="0" documentId="13_ncr:1_{98CE0921-94EC-4F46-8525-840C0526487A}" xr6:coauthVersionLast="32" xr6:coauthVersionMax="32" xr10:uidLastSave="{00000000-0000-0000-0000-000000000000}"/>
  <bookViews>
    <workbookView xWindow="0" yWindow="463" windowWidth="28800" windowHeight="16543" tabRatio="500" xr2:uid="{00000000-000D-0000-FFFF-FFFF00000000}"/>
  </bookViews>
  <sheets>
    <sheet name="Dashboard" sheetId="6" r:id="rId1"/>
    <sheet name="Data" sheetId="1" r:id="rId2"/>
    <sheet name="InterPivot" sheetId="9" state="hidden" r:id="rId3"/>
  </sheets>
  <externalReferences>
    <externalReference r:id="rId4"/>
  </externalReferences>
  <definedNames>
    <definedName name="_EvalTable">'[1]Evaluate Indications'!$A$1:$C$793</definedName>
    <definedName name="_xlnm._FilterDatabase" localSheetId="1" hidden="1">Data!$A$1:$T$21</definedName>
    <definedName name="Slicer_Combo_Mono">#N/A</definedName>
    <definedName name="Slicer_Country">#N/A</definedName>
    <definedName name="Slicer_Dev_Phase_Bucket">#N/A</definedName>
    <definedName name="Slicer_ex_vivo_in_vivo">#N/A</definedName>
    <definedName name="Slicer_Indication_Area">#N/A</definedName>
    <definedName name="Slicer_Mechanism_of_Action">#N/A</definedName>
    <definedName name="Slicer_Region">#N/A</definedName>
    <definedName name="Slicer_Vector">#N/A</definedName>
  </definedNames>
  <calcPr calcId="179017" concurrentCalc="0"/>
  <pivotCaches>
    <pivotCache cacheId="42" r:id="rId5"/>
  </pivotCaches>
  <extLst>
    <ext xmlns:x14="http://schemas.microsoft.com/office/spreadsheetml/2009/9/main" uri="{BBE1A952-AA13-448e-AADC-164F8A28A991}">
      <x14:slicerCaches>
        <x14:slicerCache r:id="rId6"/>
        <x14:slicerCache r:id="rId7"/>
        <x14:slicerCache r:id="rId8"/>
        <x14:slicerCache r:id="rId9"/>
        <x14:slicerCache r:id="rId10"/>
        <x14:slicerCache r:id="rId11"/>
        <x14:slicerCache r:id="rId12"/>
        <x14:slicerCache r:id="rId13"/>
      </x14:slicerCaches>
    </ext>
    <ext xmlns:x14="http://schemas.microsoft.com/office/spreadsheetml/2009/9/main" uri="{79F54976-1DA5-4618-B147-4CDE4B953A38}">
      <x14:workbookPr/>
    </ext>
    <ext xmlns:mx="http://schemas.microsoft.com/office/mac/excel/2008/main" uri="{7523E5D3-25F3-A5E0-1632-64F254C22452}">
      <mx:ArchID Flags="2"/>
    </ext>
  </extLst>
</workbook>
</file>

<file path=xl/calcChain.xml><?xml version="1.0" encoding="utf-8"?>
<calcChain xmlns="http://schemas.openxmlformats.org/spreadsheetml/2006/main">
  <c r="B22" i="1" l="1"/>
  <c r="F4" i="6"/>
  <c r="Y23" i="6"/>
  <c r="Y22" i="6"/>
  <c r="Y21" i="6"/>
  <c r="Y20" i="6"/>
  <c r="Y18" i="6"/>
  <c r="Y17" i="6"/>
  <c r="Y16" i="6"/>
  <c r="Y15" i="6"/>
  <c r="Y14" i="6"/>
  <c r="Y13" i="6"/>
  <c r="Y12" i="6"/>
  <c r="Y11" i="6"/>
  <c r="Y10" i="6"/>
  <c r="Y9" i="6"/>
  <c r="Y8" i="6"/>
  <c r="Y7" i="6"/>
  <c r="Y6" i="6"/>
  <c r="Y19" i="6"/>
  <c r="D22" i="1"/>
  <c r="E22" i="1"/>
  <c r="F22" i="1"/>
  <c r="I22" i="1"/>
  <c r="K22" i="1"/>
  <c r="L22" i="1"/>
  <c r="O22" i="1"/>
  <c r="Q22" i="1"/>
  <c r="S2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Andrew Fleury</author>
  </authors>
  <commentList>
    <comment ref="L1" authorId="0" shapeId="0" xr:uid="{00000000-0006-0000-0100-000001000000}">
      <text>
        <r>
          <rPr>
            <b/>
            <sz val="9"/>
            <color indexed="81"/>
            <rFont val="Tahoma"/>
            <family val="2"/>
          </rPr>
          <t>Andrew Fleury:</t>
        </r>
        <r>
          <rPr>
            <sz val="9"/>
            <color indexed="81"/>
            <rFont val="Tahoma"/>
            <family val="2"/>
          </rPr>
          <t xml:space="preserve">
E.g.:
○ Gene re-expression
○ Immunotherapy
○ Suicide gene
○ Oncolytic virus
○ RNAi
○ Gene Deletion</t>
        </r>
      </text>
    </comment>
    <comment ref="Q1" authorId="0" shapeId="0" xr:uid="{00000000-0006-0000-0100-000002000000}">
      <text>
        <r>
          <rPr>
            <b/>
            <sz val="9"/>
            <color indexed="81"/>
            <rFont val="Tahoma"/>
            <family val="2"/>
          </rPr>
          <t>Andrew Fleury:</t>
        </r>
        <r>
          <rPr>
            <sz val="9"/>
            <color indexed="81"/>
            <rFont val="Tahoma"/>
            <family val="2"/>
          </rPr>
          <t xml:space="preserve">
Combination therapy or single agent therapy</t>
        </r>
      </text>
    </comment>
  </commentList>
</comments>
</file>

<file path=xl/sharedStrings.xml><?xml version="1.0" encoding="utf-8"?>
<sst xmlns="http://schemas.openxmlformats.org/spreadsheetml/2006/main" count="517" uniqueCount="207">
  <si>
    <t>Comments</t>
  </si>
  <si>
    <t>Diabetes</t>
  </si>
  <si>
    <t>Prostate cancer</t>
  </si>
  <si>
    <t>URL</t>
  </si>
  <si>
    <t>Country</t>
  </si>
  <si>
    <t>Product Name</t>
  </si>
  <si>
    <t>Company</t>
  </si>
  <si>
    <t>Indication</t>
  </si>
  <si>
    <t>Development Phase</t>
  </si>
  <si>
    <t>Indication Area</t>
  </si>
  <si>
    <t>Cell Type</t>
  </si>
  <si>
    <t>Administration Method</t>
  </si>
  <si>
    <t>Domestic Partner</t>
  </si>
  <si>
    <t>Blood</t>
  </si>
  <si>
    <t>Cancer</t>
  </si>
  <si>
    <t>Cardiovascular</t>
  </si>
  <si>
    <t>Immunology</t>
  </si>
  <si>
    <t>Miscellaneous</t>
  </si>
  <si>
    <t>Musculoskeletal</t>
  </si>
  <si>
    <t>Respiratory</t>
  </si>
  <si>
    <t>Thalassaemia</t>
  </si>
  <si>
    <t>Blood &amp; blood forming malignancies</t>
  </si>
  <si>
    <t>Non-Hodgkin lymphoma (NHL)</t>
  </si>
  <si>
    <t>Solid tumour indications</t>
  </si>
  <si>
    <t>Congestive heart failure (CHF)</t>
  </si>
  <si>
    <t>Ischaemic heart disease</t>
  </si>
  <si>
    <t>Diabetes treatment</t>
  </si>
  <si>
    <t>Diabetes, type I (juvenile onset)</t>
  </si>
  <si>
    <t>Multiple sclerosis (MS)</t>
  </si>
  <si>
    <t>Scleroderma</t>
  </si>
  <si>
    <t>Miscellaneous immunology</t>
  </si>
  <si>
    <t>Chronic granulomatous disease</t>
  </si>
  <si>
    <t>Severe combined immunodeficiency disease (SCID)</t>
  </si>
  <si>
    <t>Transplantation</t>
  </si>
  <si>
    <t>Lysosomal storage disorders</t>
  </si>
  <si>
    <t>Fabry disease</t>
  </si>
  <si>
    <t>Sanfilippo syndrome (Mucopolysaccharidosis III or MPS III)</t>
  </si>
  <si>
    <t>Arthritis</t>
  </si>
  <si>
    <t>Osteoarthritis</t>
  </si>
  <si>
    <t>Miscellaneous respiratory disorders</t>
  </si>
  <si>
    <t>Cystic fibrosis (CF)</t>
  </si>
  <si>
    <t>Blood cell disorders</t>
  </si>
  <si>
    <t>Evaluate Indication</t>
  </si>
  <si>
    <t>Grand Total</t>
  </si>
  <si>
    <t>Hematopoeitic stem cells</t>
  </si>
  <si>
    <t>Fabry Disease</t>
  </si>
  <si>
    <t>Phase I</t>
  </si>
  <si>
    <t>Pre-clinical</t>
  </si>
  <si>
    <t>None</t>
  </si>
  <si>
    <t>USA</t>
  </si>
  <si>
    <t>ex vivo/in vivo</t>
  </si>
  <si>
    <t>ex vivo</t>
  </si>
  <si>
    <t>Vector</t>
  </si>
  <si>
    <t>Mechanism of Action</t>
  </si>
  <si>
    <t>Phase I/II</t>
  </si>
  <si>
    <t>in vivo</t>
  </si>
  <si>
    <t>UK</t>
  </si>
  <si>
    <t>Canada</t>
  </si>
  <si>
    <t>France</t>
  </si>
  <si>
    <t>Japan</t>
  </si>
  <si>
    <t>Glioblastoma multiforme</t>
  </si>
  <si>
    <t>Paired Therapy</t>
  </si>
  <si>
    <t>Phase II</t>
  </si>
  <si>
    <t>N/A</t>
  </si>
  <si>
    <t>fibroblast</t>
  </si>
  <si>
    <t>Linear scleroderma</t>
  </si>
  <si>
    <t>Israel</t>
  </si>
  <si>
    <t>Marketed</t>
  </si>
  <si>
    <t>Polymer used for delivery.</t>
  </si>
  <si>
    <t>Netherlands</t>
  </si>
  <si>
    <t>Cystic fibrosis</t>
  </si>
  <si>
    <t xml:space="preserve"> </t>
  </si>
  <si>
    <t>SGSH</t>
  </si>
  <si>
    <t>T Cells</t>
  </si>
  <si>
    <t>Immunotherapy</t>
  </si>
  <si>
    <t>Prostate Cancer</t>
  </si>
  <si>
    <t>Phase III</t>
  </si>
  <si>
    <t>HBB</t>
  </si>
  <si>
    <t>Sickle cell disease</t>
  </si>
  <si>
    <t>Switzerland</t>
  </si>
  <si>
    <t>Fast Track and Orphan</t>
  </si>
  <si>
    <t>gp91Phox</t>
  </si>
  <si>
    <t>Oncolytic virus</t>
  </si>
  <si>
    <t>lead candidate</t>
  </si>
  <si>
    <t>veledimex</t>
  </si>
  <si>
    <t xml:space="preserve">not-for-profit research organisation. </t>
  </si>
  <si>
    <t>ZNF (10.1182/blood-2014-12-615492)</t>
  </si>
  <si>
    <t>avastin</t>
  </si>
  <si>
    <t>IL-12</t>
  </si>
  <si>
    <t>hematopoeitic stem cells</t>
  </si>
  <si>
    <t>CFTR</t>
  </si>
  <si>
    <t>GM-CSF</t>
  </si>
  <si>
    <t>allo</t>
  </si>
  <si>
    <t>chondrocytes</t>
  </si>
  <si>
    <t>Mitsubishi Tanabe</t>
  </si>
  <si>
    <t>TGF-b1</t>
  </si>
  <si>
    <t>auto</t>
  </si>
  <si>
    <t>Solid tumours</t>
  </si>
  <si>
    <t>Sanfilippo syndrome type A (MPS IIIA)</t>
  </si>
  <si>
    <t>Knee osteoarthritis</t>
  </si>
  <si>
    <t>Plasmid</t>
  </si>
  <si>
    <t>Transposon</t>
  </si>
  <si>
    <t>Adeno-associated virus</t>
  </si>
  <si>
    <t>Lentivirus</t>
  </si>
  <si>
    <t>Gammaretrovirus</t>
  </si>
  <si>
    <t>Adenovirus</t>
  </si>
  <si>
    <t>Simian immunodeficiency virus</t>
  </si>
  <si>
    <t>Vaccinia virus</t>
  </si>
  <si>
    <t>Gene editing</t>
  </si>
  <si>
    <t>Gene insertion</t>
  </si>
  <si>
    <t>Suicide gene</t>
  </si>
  <si>
    <t>Mono</t>
  </si>
  <si>
    <t>Combo</t>
  </si>
  <si>
    <t>Combo/Mono</t>
  </si>
  <si>
    <t>Intravenous injection</t>
  </si>
  <si>
    <t>Intramuscular injection</t>
  </si>
  <si>
    <t>Intra-articular injection</t>
  </si>
  <si>
    <t>Intratumoural injection</t>
  </si>
  <si>
    <t>Cardiac catheter infusion</t>
  </si>
  <si>
    <t xml:space="preserve">TK </t>
  </si>
  <si>
    <t xml:space="preserve">AC6 </t>
  </si>
  <si>
    <t xml:space="preserve">Fas chimera </t>
  </si>
  <si>
    <t xml:space="preserve">Insulin </t>
  </si>
  <si>
    <t xml:space="preserve">ADA </t>
  </si>
  <si>
    <t xml:space="preserve">Alpha-Galactosidase A </t>
  </si>
  <si>
    <t>Gene of Interest</t>
  </si>
  <si>
    <t>5T4</t>
  </si>
  <si>
    <t>Early prostate cancer</t>
  </si>
  <si>
    <t>Docetaxel, GM-CSF</t>
  </si>
  <si>
    <t>Trials using docetaxel were terminated early. All trials were comparisons of TroVax vs. TroVax + drug.</t>
  </si>
  <si>
    <t>valacyclovir</t>
  </si>
  <si>
    <t>recurrent glioblastoma</t>
  </si>
  <si>
    <t>resection bed injection</t>
  </si>
  <si>
    <t>Total</t>
  </si>
  <si>
    <t>(All)</t>
  </si>
  <si>
    <t>Region</t>
  </si>
  <si>
    <t># of Products</t>
  </si>
  <si>
    <t>% of Products</t>
  </si>
  <si>
    <t>Companies</t>
  </si>
  <si>
    <t>Dev Phase</t>
  </si>
  <si>
    <t>N. America</t>
  </si>
  <si>
    <t>Asia</t>
  </si>
  <si>
    <t>S. Korea</t>
  </si>
  <si>
    <t>Europe</t>
  </si>
  <si>
    <t>Multiple myeloma</t>
  </si>
  <si>
    <t>Autoimmune disorders</t>
  </si>
  <si>
    <t>Indication Lvl 2</t>
  </si>
  <si>
    <t>Dev Phase Bucket</t>
  </si>
  <si>
    <t>Total % of Products</t>
  </si>
  <si>
    <t>Total # of Products</t>
  </si>
  <si>
    <t>Vectors</t>
  </si>
  <si>
    <t>Tech</t>
  </si>
  <si>
    <t>Auto/Allo</t>
  </si>
  <si>
    <t>BCMA</t>
  </si>
  <si>
    <t>intravenous infusion</t>
  </si>
  <si>
    <t>Transfusion dependent beta thalassaemia</t>
  </si>
  <si>
    <t>MBP</t>
  </si>
  <si>
    <t>subcutaneous transplantation</t>
  </si>
  <si>
    <t>Not updated since 2012. Orange highlights from 2005 murine results paper by founders.</t>
  </si>
  <si>
    <t>MMP1</t>
  </si>
  <si>
    <t>Company A</t>
  </si>
  <si>
    <t>Company B</t>
  </si>
  <si>
    <t>Company C</t>
  </si>
  <si>
    <t>Company D</t>
  </si>
  <si>
    <t>Company E</t>
  </si>
  <si>
    <t>Company F</t>
  </si>
  <si>
    <t>Company G</t>
  </si>
  <si>
    <t>Company H</t>
  </si>
  <si>
    <t>Company I</t>
  </si>
  <si>
    <t>Company J</t>
  </si>
  <si>
    <t>Company K</t>
  </si>
  <si>
    <t>Company L</t>
  </si>
  <si>
    <t>Company M</t>
  </si>
  <si>
    <t>Company N</t>
  </si>
  <si>
    <t>Company O</t>
  </si>
  <si>
    <t>Company P</t>
  </si>
  <si>
    <t>Company Q</t>
  </si>
  <si>
    <t>Company R</t>
  </si>
  <si>
    <t>Company S</t>
  </si>
  <si>
    <t>Product A</t>
  </si>
  <si>
    <t>Product B</t>
  </si>
  <si>
    <t>Product C</t>
  </si>
  <si>
    <t>Product D</t>
  </si>
  <si>
    <t>Product E</t>
  </si>
  <si>
    <t>Product F</t>
  </si>
  <si>
    <t>Product G</t>
  </si>
  <si>
    <t>Product H</t>
  </si>
  <si>
    <t>Product I</t>
  </si>
  <si>
    <t>Product J</t>
  </si>
  <si>
    <t>Product K</t>
  </si>
  <si>
    <t>Product L</t>
  </si>
  <si>
    <t>Product M</t>
  </si>
  <si>
    <t>Product N</t>
  </si>
  <si>
    <t>Product O</t>
  </si>
  <si>
    <t>Product P</t>
  </si>
  <si>
    <t>Product Q</t>
  </si>
  <si>
    <t>Product R</t>
  </si>
  <si>
    <t>Product S</t>
  </si>
  <si>
    <t>Product T</t>
  </si>
  <si>
    <t>Licensed to [NOT SHOWN]</t>
  </si>
  <si>
    <t>Technology acquired by [NOT SHOWN] through acquisition of [NOT SHOWN]. Licensed to [NOT SHOWN] in CHN for clinical trials and [NOT SHOWN] in Europe</t>
  </si>
  <si>
    <t>[NOT SHOWN] collaboration - acquired by Company I in Apr 2018.</t>
  </si>
  <si>
    <t>Collaboration with [NOT SHOWN]</t>
  </si>
  <si>
    <t xml:space="preserve">[NOT SHOWN] collaboration with [NOT SHOWN], 105 MUSD. </t>
  </si>
  <si>
    <t>[NOT SHOWN]</t>
  </si>
  <si>
    <t>none</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</si>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</sst>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2" x14ac:knownFonts="1">
    <font>
      <sz val="12"/>
      <color theme="1"/>
      <name val="Calibri"/>
      <family val="2"/>
      <scheme val="minor"/>
    </font>
    <font>
      <sz val="8"/>
      <color theme="1"/>
      <name val="Calibri"/>
      <family val="2"/>
      <scheme val="minor"/>
    </font>
    <font>
      <u/>
      <sz val="12"/>
      <color theme="10"/>
      <name val="Calibri"/>
      <family val="2"/>
      <scheme val="minor"/>
    </font>
    <font>
      <u/>
      <sz val="12"/>
      <color theme="11"/>
      <name val="Calibri"/>
      <family val="2"/>
      <scheme val="minor"/>
    </font>
    <font>
      <sz val="9"/>
      <color indexed="81"/>
      <name val="Tahoma"/>
      <family val="2"/>
    </font>
    <font>
      <b/>
      <sz val="9"/>
      <color indexed="81"/>
      <name val="Tahoma"/>
      <family val="2"/>
    </font>
    <font>
      <sz val="12"/>
      <name val="Calibri"/>
      <family val="2"/>
      <scheme val="minor"/>
    </font>
    <font>
      <sz val="8"/>
      <name val="Calibri"/>
      <family val="2"/>
      <scheme val="minor"/>
    </font>
    <font>
      <sz val="12"/>
      <color theme="1"/>
      <name val="Avenir Medium"/>
    </font>
    <font>
      <b/>
      <sz val="12"/>
      <color theme="1"/>
      <name val="Avenir Medium"/>
    </font>
    <font>
      <b/>
      <sz val="12"/>
      <color theme="0"/>
      <name val="Avenir Medium"/>
    </font>
    <font>
      <sz val="12"/>
      <color theme="0"/>
      <name val="Avenir Medium"/>
    </font>
  </fonts>
  <fills count="6">
    <fill>
      <patternFill patternType="none"/>
    </fill>
    <fill>
      <patternFill patternType="gray125"/>
    </fill>
    <fill>
      <patternFill patternType="solid">
        <fgColor theme="4"/>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bgColor indexed="64"/>
      </patternFill>
    </fill>
  </fills>
  <borders count="4">
    <border>
      <left/>
      <right/>
      <top/>
      <bottom/>
      <diagonal/>
    </border>
    <border>
      <left/>
      <right/>
      <top style="thin">
        <color theme="4"/>
      </top>
      <bottom/>
      <diagonal/>
    </border>
    <border>
      <left/>
      <right style="thin">
        <color theme="0"/>
      </right>
      <top/>
      <bottom/>
      <diagonal/>
    </border>
    <border>
      <left/>
      <right/>
      <top style="thin">
        <color theme="0"/>
      </top>
      <bottom/>
      <diagonal/>
    </border>
  </borders>
  <cellStyleXfs count="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51">
    <xf numFmtId="0" fontId="0" fillId="0" borderId="0" xfId="0"/>
    <xf numFmtId="0" fontId="0" fillId="2" borderId="0" xfId="0" applyFill="1"/>
    <xf numFmtId="0" fontId="0" fillId="0" borderId="0" xfId="0" applyFont="1" applyBorder="1"/>
    <xf numFmtId="0" fontId="0" fillId="0" borderId="0" xfId="0" pivotButton="1"/>
    <xf numFmtId="0" fontId="0" fillId="0" borderId="0" xfId="0"/>
    <xf numFmtId="0" fontId="6" fillId="0" borderId="0" xfId="0" applyFont="1"/>
    <xf numFmtId="0" fontId="6" fillId="0" borderId="0" xfId="0" applyNumberFormat="1" applyFont="1"/>
    <xf numFmtId="0" fontId="6" fillId="0" borderId="0" xfId="5" applyFont="1"/>
    <xf numFmtId="0" fontId="6" fillId="0" borderId="0" xfId="0" applyFont="1" applyBorder="1"/>
    <xf numFmtId="0" fontId="6" fillId="0" borderId="0" xfId="0" applyNumberFormat="1" applyFont="1" applyBorder="1"/>
    <xf numFmtId="0" fontId="6" fillId="0" borderId="1" xfId="0" applyFont="1" applyBorder="1"/>
    <xf numFmtId="0" fontId="6" fillId="4" borderId="0" xfId="0" applyFont="1" applyFill="1" applyBorder="1"/>
    <xf numFmtId="0" fontId="6" fillId="0" borderId="0" xfId="0" applyFont="1" applyFill="1" applyBorder="1"/>
    <xf numFmtId="0" fontId="6" fillId="0" borderId="0" xfId="0" applyFont="1" applyFill="1"/>
    <xf numFmtId="0" fontId="0" fillId="0" borderId="1" xfId="0" applyFont="1" applyBorder="1"/>
    <xf numFmtId="0" fontId="0" fillId="0" borderId="0" xfId="0" applyFont="1"/>
    <xf numFmtId="0" fontId="0" fillId="0" borderId="0" xfId="0" applyFont="1" applyFill="1" applyBorder="1"/>
    <xf numFmtId="0" fontId="0" fillId="4" borderId="0" xfId="0" applyFont="1" applyFill="1"/>
    <xf numFmtId="0" fontId="0" fillId="0" borderId="0" xfId="0" applyFont="1" applyFill="1"/>
    <xf numFmtId="0" fontId="0" fillId="3" borderId="0" xfId="0" applyFont="1" applyFill="1" applyBorder="1"/>
    <xf numFmtId="0" fontId="0" fillId="4" borderId="0" xfId="0" applyFont="1" applyFill="1" applyBorder="1"/>
    <xf numFmtId="0" fontId="0" fillId="0" borderId="0" xfId="0" quotePrefix="1" applyFont="1" applyBorder="1"/>
    <xf numFmtId="0" fontId="6" fillId="0" borderId="0" xfId="0" applyFont="1" applyBorder="1" applyAlignment="1">
      <alignment horizontal="left"/>
    </xf>
    <xf numFmtId="0" fontId="1" fillId="0" borderId="0" xfId="0" applyFont="1"/>
    <xf numFmtId="0" fontId="8" fillId="0" borderId="0" xfId="0" applyFont="1"/>
    <xf numFmtId="0" fontId="9" fillId="0" borderId="0" xfId="0" applyFont="1" applyAlignment="1">
      <alignment horizontal="center"/>
    </xf>
    <xf numFmtId="0" fontId="8" fillId="0" borderId="0" xfId="0" applyNumberFormat="1" applyFont="1"/>
    <xf numFmtId="164" fontId="8" fillId="0" borderId="0" xfId="0" applyNumberFormat="1" applyFont="1"/>
    <xf numFmtId="0" fontId="8" fillId="0" borderId="0" xfId="0" applyFont="1" applyAlignment="1">
      <alignment horizontal="left"/>
    </xf>
    <xf numFmtId="0" fontId="8" fillId="0" borderId="0" xfId="0" applyFont="1" applyFill="1" applyBorder="1"/>
    <xf numFmtId="0" fontId="8" fillId="0" borderId="0" xfId="0" pivotButton="1" applyFont="1"/>
    <xf numFmtId="0" fontId="9" fillId="0" borderId="0" xfId="0" pivotButton="1" applyFont="1"/>
    <xf numFmtId="0" fontId="8" fillId="0" borderId="0" xfId="0" applyFont="1" applyAlignment="1">
      <alignment horizontal="left" indent="4"/>
    </xf>
    <xf numFmtId="0" fontId="8" fillId="0" borderId="2" xfId="0" applyFont="1" applyBorder="1" applyAlignment="1">
      <alignment horizontal="left" indent="4"/>
    </xf>
    <xf numFmtId="0" fontId="8" fillId="0" borderId="2" xfId="0" applyFont="1" applyBorder="1" applyAlignment="1">
      <alignment horizontal="center"/>
    </xf>
    <xf numFmtId="0" fontId="11" fillId="5" borderId="3" xfId="0" applyFont="1" applyFill="1" applyBorder="1"/>
    <xf numFmtId="0" fontId="8" fillId="0" borderId="2" xfId="0" applyFont="1" applyBorder="1"/>
    <xf numFmtId="0" fontId="11" fillId="0" borderId="0" xfId="0" applyFont="1"/>
    <xf numFmtId="0" fontId="10" fillId="2" borderId="3" xfId="0" applyFont="1" applyFill="1" applyBorder="1"/>
    <xf numFmtId="0" fontId="9" fillId="0" borderId="0" xfId="0" applyNumberFormat="1" applyFont="1"/>
    <xf numFmtId="164" fontId="9" fillId="0" borderId="0" xfId="0" applyNumberFormat="1" applyFont="1"/>
    <xf numFmtId="0" fontId="8" fillId="2" borderId="0" xfId="0" applyFont="1" applyFill="1" applyBorder="1"/>
    <xf numFmtId="0" fontId="10" fillId="2" borderId="0" xfId="0" applyFont="1" applyFill="1" applyBorder="1"/>
    <xf numFmtId="0" fontId="11" fillId="0" borderId="0" xfId="0" applyFont="1" applyAlignment="1">
      <alignment horizontal="left"/>
    </xf>
    <xf numFmtId="0" fontId="6" fillId="0" borderId="0" xfId="0" applyFont="1" applyAlignment="1">
      <alignment horizontal="left"/>
    </xf>
    <xf numFmtId="0" fontId="0" fillId="0" borderId="0" xfId="0" applyFont="1" applyAlignment="1">
      <alignment horizontal="left"/>
    </xf>
    <xf numFmtId="0" fontId="0" fillId="2" borderId="0" xfId="0" applyFont="1" applyFill="1"/>
    <xf numFmtId="0" fontId="0" fillId="2" borderId="0" xfId="0" applyFont="1" applyFill="1" applyAlignment="1">
      <alignment horizontal="left"/>
    </xf>
    <xf numFmtId="0" fontId="0" fillId="0" borderId="0" xfId="0" applyFont="1" applyBorder="1" applyAlignment="1">
      <alignment horizontal="left"/>
    </xf>
    <xf numFmtId="0" fontId="0" fillId="0" borderId="1" xfId="0" applyFont="1" applyFill="1" applyBorder="1"/>
    <xf numFmtId="0" fontId="7" fillId="0" borderId="0" xfId="5" applyFont="1"/>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1027">
    <dxf>
      <border>
        <right style="thin">
          <color theme="4"/>
        </right>
      </border>
    </dxf>
    <dxf>
      <border>
        <right style="thin">
          <color theme="4"/>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alignment horizontal="center"/>
    </dxf>
    <dxf>
      <alignment horizontal="center"/>
    </dxf>
    <dxf>
      <border>
        <right style="thin">
          <color theme="0"/>
        </right>
      </border>
    </dxf>
    <dxf>
      <alignment horizontal="left" indent="4"/>
    </dxf>
    <dxf>
      <alignment horizontal="left" indent="4"/>
    </dxf>
    <dxf>
      <font>
        <b/>
      </font>
    </dxf>
    <dxf>
      <font>
        <color theme="4"/>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0"/>
        </right>
      </border>
    </dxf>
    <dxf>
      <border>
        <right style="thin">
          <color theme="0"/>
        </right>
      </border>
    </dxf>
    <dxf>
      <border>
        <right style="thin">
          <color theme="0"/>
        </right>
      </border>
    </dxf>
    <dxf>
      <border>
        <right style="thin">
          <color theme="0"/>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border>
        <top style="thin">
          <color theme="0"/>
        </top>
      </border>
    </dxf>
    <dxf>
      <border>
        <top style="thin">
          <color theme="0"/>
        </top>
      </border>
    </dxf>
    <dxf>
      <border>
        <top style="thin">
          <color theme="0"/>
        </top>
      </border>
    </dxf>
    <dxf>
      <border>
        <top style="thin">
          <color theme="0"/>
        </top>
      </border>
    </dxf>
    <dxf>
      <fill>
        <patternFill>
          <bgColor theme="4"/>
        </patternFill>
      </fill>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font>
    </dxf>
    <dxf>
      <font>
        <b/>
      </font>
    </dxf>
    <dxf>
      <font>
        <b val="0"/>
      </font>
    </dxf>
    <dxf>
      <font>
        <b val="0"/>
      </font>
    </dxf>
    <dxf>
      <font>
        <b/>
      </font>
    </dxf>
    <dxf>
      <font>
        <b/>
      </font>
    </dxf>
    <dxf>
      <font>
        <b val="0"/>
      </font>
    </dxf>
    <dxf>
      <font>
        <b/>
      </font>
    </dxf>
    <dxf>
      <font>
        <b val="0"/>
      </font>
    </dxf>
    <dxf>
      <font>
        <b val="0"/>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val="0"/>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4"/>
        </right>
      </border>
    </dxf>
    <dxf>
      <border>
        <right style="thin">
          <color theme="4"/>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alignment horizontal="center"/>
    </dxf>
    <dxf>
      <alignment horizontal="center"/>
    </dxf>
    <dxf>
      <border>
        <right style="thin">
          <color theme="0"/>
        </right>
      </border>
    </dxf>
    <dxf>
      <alignment horizontal="left" indent="4"/>
    </dxf>
    <dxf>
      <alignment horizontal="left" indent="4"/>
    </dxf>
    <dxf>
      <font>
        <b/>
      </font>
    </dxf>
    <dxf>
      <font>
        <color theme="4"/>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0"/>
        </right>
      </border>
    </dxf>
    <dxf>
      <border>
        <right style="thin">
          <color theme="0"/>
        </right>
      </border>
    </dxf>
    <dxf>
      <border>
        <right style="thin">
          <color theme="0"/>
        </right>
      </border>
    </dxf>
    <dxf>
      <border>
        <right style="thin">
          <color theme="0"/>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border>
        <top style="thin">
          <color theme="0"/>
        </top>
      </border>
    </dxf>
    <dxf>
      <border>
        <top style="thin">
          <color theme="0"/>
        </top>
      </border>
    </dxf>
    <dxf>
      <border>
        <top style="thin">
          <color theme="0"/>
        </top>
      </border>
    </dxf>
    <dxf>
      <border>
        <top style="thin">
          <color theme="0"/>
        </top>
      </border>
    </dxf>
    <dxf>
      <fill>
        <patternFill>
          <bgColor theme="4"/>
        </patternFill>
      </fill>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font>
    </dxf>
    <dxf>
      <font>
        <b/>
      </font>
    </dxf>
    <dxf>
      <font>
        <b val="0"/>
      </font>
    </dxf>
    <dxf>
      <font>
        <b val="0"/>
      </font>
    </dxf>
    <dxf>
      <font>
        <b/>
      </font>
    </dxf>
    <dxf>
      <font>
        <b/>
      </font>
    </dxf>
    <dxf>
      <font>
        <b val="0"/>
      </font>
    </dxf>
    <dxf>
      <font>
        <b/>
      </font>
    </dxf>
    <dxf>
      <font>
        <b val="0"/>
      </font>
    </dxf>
    <dxf>
      <font>
        <b val="0"/>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val="0"/>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4"/>
        </right>
      </border>
    </dxf>
    <dxf>
      <border>
        <right style="thin">
          <color theme="4"/>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alignment horizontal="center"/>
    </dxf>
    <dxf>
      <alignment horizontal="center"/>
    </dxf>
    <dxf>
      <border>
        <right style="thin">
          <color theme="0"/>
        </right>
      </border>
    </dxf>
    <dxf>
      <alignment horizontal="left" indent="4"/>
    </dxf>
    <dxf>
      <alignment horizontal="left" indent="4"/>
    </dxf>
    <dxf>
      <font>
        <b/>
      </font>
    </dxf>
    <dxf>
      <font>
        <color theme="4"/>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0"/>
        </right>
      </border>
    </dxf>
    <dxf>
      <border>
        <right style="thin">
          <color theme="0"/>
        </right>
      </border>
    </dxf>
    <dxf>
      <border>
        <right style="thin">
          <color theme="0"/>
        </right>
      </border>
    </dxf>
    <dxf>
      <border>
        <right style="thin">
          <color theme="0"/>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border>
        <top style="thin">
          <color theme="0"/>
        </top>
      </border>
    </dxf>
    <dxf>
      <border>
        <top style="thin">
          <color theme="0"/>
        </top>
      </border>
    </dxf>
    <dxf>
      <border>
        <top style="thin">
          <color theme="0"/>
        </top>
      </border>
    </dxf>
    <dxf>
      <border>
        <top style="thin">
          <color theme="0"/>
        </top>
      </border>
    </dxf>
    <dxf>
      <fill>
        <patternFill>
          <bgColor theme="4"/>
        </patternFill>
      </fill>
    </dxf>
    <dxf>
      <font>
        <b/>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border>
        <right style="thin">
          <color theme="4"/>
        </right>
      </border>
    </dxf>
    <dxf>
      <border>
        <right style="thin">
          <color theme="4"/>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alignment horizontal="center"/>
    </dxf>
    <dxf>
      <alignment horizontal="center"/>
    </dxf>
    <dxf>
      <border>
        <right style="thin">
          <color theme="0"/>
        </right>
      </border>
    </dxf>
    <dxf>
      <alignment horizontal="left" indent="4"/>
    </dxf>
    <dxf>
      <alignment horizontal="left" indent="4"/>
    </dxf>
    <dxf>
      <font>
        <b/>
      </font>
    </dxf>
    <dxf>
      <font>
        <color theme="4"/>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0"/>
        </right>
      </border>
    </dxf>
    <dxf>
      <border>
        <right style="thin">
          <color theme="0"/>
        </right>
      </border>
    </dxf>
    <dxf>
      <border>
        <right style="thin">
          <color theme="0"/>
        </right>
      </border>
    </dxf>
    <dxf>
      <border>
        <right style="thin">
          <color theme="0"/>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border>
        <top style="thin">
          <color theme="0"/>
        </top>
      </border>
    </dxf>
    <dxf>
      <border>
        <top style="thin">
          <color theme="0"/>
        </top>
      </border>
    </dxf>
    <dxf>
      <border>
        <top style="thin">
          <color theme="0"/>
        </top>
      </border>
    </dxf>
    <dxf>
      <border>
        <top style="thin">
          <color theme="0"/>
        </top>
      </border>
    </dxf>
    <dxf>
      <fill>
        <patternFill>
          <bgColor theme="4"/>
        </patternFill>
      </fill>
    </dxf>
    <dxf>
      <font>
        <b/>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border>
        <right style="thin">
          <color theme="4"/>
        </right>
      </border>
    </dxf>
    <dxf>
      <border>
        <right style="thin">
          <color theme="4"/>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alignment horizontal="center"/>
    </dxf>
    <dxf>
      <alignment horizontal="center"/>
    </dxf>
    <dxf>
      <border>
        <right style="thin">
          <color theme="0"/>
        </right>
      </border>
    </dxf>
    <dxf>
      <alignment horizontal="left" indent="4"/>
    </dxf>
    <dxf>
      <alignment horizontal="left" indent="4"/>
    </dxf>
    <dxf>
      <font>
        <b/>
      </font>
    </dxf>
    <dxf>
      <font>
        <color theme="4"/>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0"/>
        </right>
      </border>
    </dxf>
    <dxf>
      <border>
        <right style="thin">
          <color theme="0"/>
        </right>
      </border>
    </dxf>
    <dxf>
      <border>
        <right style="thin">
          <color theme="0"/>
        </right>
      </border>
    </dxf>
    <dxf>
      <border>
        <right style="thin">
          <color theme="0"/>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border>
        <top style="thin">
          <color theme="0"/>
        </top>
      </border>
    </dxf>
    <dxf>
      <border>
        <top style="thin">
          <color theme="0"/>
        </top>
      </border>
    </dxf>
    <dxf>
      <border>
        <top style="thin">
          <color theme="0"/>
        </top>
      </border>
    </dxf>
    <dxf>
      <border>
        <top style="thin">
          <color theme="0"/>
        </top>
      </border>
    </dxf>
    <dxf>
      <fill>
        <patternFill>
          <bgColor theme="4"/>
        </patternFill>
      </fill>
    </dxf>
    <dxf>
      <font>
        <b/>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border>
        <right style="thin">
          <color theme="4"/>
        </right>
      </border>
    </dxf>
    <dxf>
      <border>
        <right style="thin">
          <color theme="4"/>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alignment horizontal="center"/>
    </dxf>
    <dxf>
      <alignment horizontal="center"/>
    </dxf>
    <dxf>
      <border>
        <right style="thin">
          <color theme="0"/>
        </right>
      </border>
    </dxf>
    <dxf>
      <alignment horizontal="left" indent="4"/>
    </dxf>
    <dxf>
      <alignment horizontal="left" indent="4"/>
    </dxf>
    <dxf>
      <font>
        <b/>
      </font>
    </dxf>
    <dxf>
      <font>
        <color theme="4"/>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0"/>
        </right>
      </border>
    </dxf>
    <dxf>
      <border>
        <right style="thin">
          <color theme="0"/>
        </right>
      </border>
    </dxf>
    <dxf>
      <border>
        <right style="thin">
          <color theme="0"/>
        </right>
      </border>
    </dxf>
    <dxf>
      <border>
        <right style="thin">
          <color theme="0"/>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border>
        <top style="thin">
          <color theme="0"/>
        </top>
      </border>
    </dxf>
    <dxf>
      <border>
        <top style="thin">
          <color theme="0"/>
        </top>
      </border>
    </dxf>
    <dxf>
      <border>
        <top style="thin">
          <color theme="0"/>
        </top>
      </border>
    </dxf>
    <dxf>
      <border>
        <top style="thin">
          <color theme="0"/>
        </top>
      </border>
    </dxf>
    <dxf>
      <fill>
        <patternFill>
          <bgColor theme="4"/>
        </patternFill>
      </fill>
    </dxf>
    <dxf>
      <font>
        <b/>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border>
        <right style="thin">
          <color theme="4"/>
        </right>
      </border>
    </dxf>
    <dxf>
      <border>
        <right style="thin">
          <color theme="4"/>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alignment horizontal="center"/>
    </dxf>
    <dxf>
      <alignment horizontal="center"/>
    </dxf>
    <dxf>
      <border>
        <right style="thin">
          <color theme="0"/>
        </right>
      </border>
    </dxf>
    <dxf>
      <alignment horizontal="left" indent="4"/>
    </dxf>
    <dxf>
      <alignment horizontal="left" indent="4"/>
    </dxf>
    <dxf>
      <font>
        <b/>
      </font>
    </dxf>
    <dxf>
      <font>
        <color theme="4"/>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0"/>
        </right>
      </border>
    </dxf>
    <dxf>
      <border>
        <right style="thin">
          <color theme="0"/>
        </right>
      </border>
    </dxf>
    <dxf>
      <border>
        <right style="thin">
          <color theme="0"/>
        </right>
      </border>
    </dxf>
    <dxf>
      <border>
        <right style="thin">
          <color theme="0"/>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border>
        <top style="thin">
          <color theme="0"/>
        </top>
      </border>
    </dxf>
    <dxf>
      <border>
        <top style="thin">
          <color theme="0"/>
        </top>
      </border>
    </dxf>
    <dxf>
      <border>
        <top style="thin">
          <color theme="0"/>
        </top>
      </border>
    </dxf>
    <dxf>
      <border>
        <top style="thin">
          <color theme="0"/>
        </top>
      </border>
    </dxf>
    <dxf>
      <fill>
        <patternFill>
          <bgColor theme="4"/>
        </patternFill>
      </fill>
    </dxf>
    <dxf>
      <font>
        <b/>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border>
        <right style="thin">
          <color theme="4"/>
        </right>
      </border>
    </dxf>
    <dxf>
      <border>
        <right style="thin">
          <color theme="4"/>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alignment horizontal="center"/>
    </dxf>
    <dxf>
      <alignment horizontal="center"/>
    </dxf>
    <dxf>
      <border>
        <right style="thin">
          <color theme="0"/>
        </right>
      </border>
    </dxf>
    <dxf>
      <alignment horizontal="left" indent="4"/>
    </dxf>
    <dxf>
      <alignment horizontal="left" indent="4"/>
    </dxf>
    <dxf>
      <font>
        <b/>
      </font>
    </dxf>
    <dxf>
      <font>
        <color theme="4"/>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0"/>
        </right>
      </border>
    </dxf>
    <dxf>
      <border>
        <right style="thin">
          <color theme="0"/>
        </right>
      </border>
    </dxf>
    <dxf>
      <border>
        <right style="thin">
          <color theme="0"/>
        </right>
      </border>
    </dxf>
    <dxf>
      <border>
        <right style="thin">
          <color theme="0"/>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border>
        <top style="thin">
          <color theme="0"/>
        </top>
      </border>
    </dxf>
    <dxf>
      <border>
        <top style="thin">
          <color theme="0"/>
        </top>
      </border>
    </dxf>
    <dxf>
      <border>
        <top style="thin">
          <color theme="0"/>
        </top>
      </border>
    </dxf>
    <dxf>
      <border>
        <top style="thin">
          <color theme="0"/>
        </top>
      </border>
    </dxf>
    <dxf>
      <fill>
        <patternFill>
          <bgColor theme="4"/>
        </patternFill>
      </fill>
    </dxf>
    <dxf>
      <font>
        <b/>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border>
        <right style="thin">
          <color theme="4"/>
        </right>
      </border>
    </dxf>
    <dxf>
      <border>
        <right style="thin">
          <color theme="4"/>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alignment horizontal="center"/>
    </dxf>
    <dxf>
      <alignment horizontal="center"/>
    </dxf>
    <dxf>
      <border>
        <right style="thin">
          <color theme="0"/>
        </right>
      </border>
    </dxf>
    <dxf>
      <alignment horizontal="left" indent="4"/>
    </dxf>
    <dxf>
      <alignment horizontal="left" indent="4"/>
    </dxf>
    <dxf>
      <font>
        <b/>
      </font>
    </dxf>
    <dxf>
      <font>
        <color theme="4"/>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0"/>
        </right>
      </border>
    </dxf>
    <dxf>
      <border>
        <right style="thin">
          <color theme="0"/>
        </right>
      </border>
    </dxf>
    <dxf>
      <border>
        <right style="thin">
          <color theme="0"/>
        </right>
      </border>
    </dxf>
    <dxf>
      <border>
        <right style="thin">
          <color theme="0"/>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border>
        <top style="thin">
          <color theme="0"/>
        </top>
      </border>
    </dxf>
    <dxf>
      <border>
        <top style="thin">
          <color theme="0"/>
        </top>
      </border>
    </dxf>
    <dxf>
      <border>
        <top style="thin">
          <color theme="0"/>
        </top>
      </border>
    </dxf>
    <dxf>
      <border>
        <top style="thin">
          <color theme="0"/>
        </top>
      </border>
    </dxf>
    <dxf>
      <fill>
        <patternFill>
          <bgColor theme="4"/>
        </patternFill>
      </fill>
    </dxf>
    <dxf>
      <font>
        <b/>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border>
        <right style="thin">
          <color theme="4"/>
        </right>
      </border>
    </dxf>
    <dxf>
      <border>
        <right style="thin">
          <color theme="4"/>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alignment horizontal="center"/>
    </dxf>
    <dxf>
      <alignment horizontal="center"/>
    </dxf>
    <dxf>
      <border>
        <right style="thin">
          <color theme="0"/>
        </right>
      </border>
    </dxf>
    <dxf>
      <alignment horizontal="left" indent="4"/>
    </dxf>
    <dxf>
      <alignment horizontal="left" indent="4"/>
    </dxf>
    <dxf>
      <font>
        <b/>
      </font>
    </dxf>
    <dxf>
      <font>
        <color theme="4"/>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border>
        <right style="thin">
          <color theme="0"/>
        </right>
      </border>
    </dxf>
    <dxf>
      <border>
        <right style="thin">
          <color theme="0"/>
        </right>
      </border>
    </dxf>
    <dxf>
      <border>
        <right style="thin">
          <color theme="0"/>
        </right>
      </border>
    </dxf>
    <dxf>
      <border>
        <right style="thin">
          <color theme="0"/>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border>
        <top style="thin">
          <color theme="0"/>
        </top>
      </border>
    </dxf>
    <dxf>
      <border>
        <top style="thin">
          <color theme="0"/>
        </top>
      </border>
    </dxf>
    <dxf>
      <border>
        <top style="thin">
          <color theme="0"/>
        </top>
      </border>
    </dxf>
    <dxf>
      <border>
        <top style="thin">
          <color theme="0"/>
        </top>
      </border>
    </dxf>
    <dxf>
      <fill>
        <patternFill>
          <bgColor theme="4"/>
        </patternFill>
      </fill>
    </dxf>
    <dxf>
      <font>
        <b/>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8"/>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auto="1"/>
        <name val="Calibri"/>
      </font>
    </dxf>
    <dxf>
      <font>
        <strike val="0"/>
        <outline val="0"/>
        <shadow val="0"/>
        <vertAlign val="baseline"/>
        <color auto="1"/>
        <name val="Calibri"/>
        <family val="2"/>
        <scheme val="minor"/>
      </font>
    </dxf>
    <dxf>
      <font>
        <strike val="0"/>
        <outline val="0"/>
        <shadow val="0"/>
        <u val="none"/>
        <vertAlign val="baseline"/>
        <sz val="8"/>
        <color auto="1"/>
        <name val="Calibri"/>
        <family val="2"/>
        <scheme val="minor"/>
      </font>
    </dxf>
    <dxf>
      <font>
        <strike val="0"/>
        <outline val="0"/>
        <shadow val="0"/>
        <u val="none"/>
        <vertAlign val="baseline"/>
        <sz val="12"/>
        <color auto="1"/>
        <name val="Calibri"/>
      </font>
    </dxf>
    <dxf>
      <font>
        <strike val="0"/>
        <outline val="0"/>
        <shadow val="0"/>
        <u val="none"/>
        <vertAlign val="baseline"/>
        <sz val="12"/>
        <color auto="1"/>
        <name val="Calibri"/>
      </font>
    </dxf>
    <dxf>
      <font>
        <strike val="0"/>
        <outline val="0"/>
        <shadow val="0"/>
        <u val="none"/>
        <vertAlign val="baseline"/>
        <sz val="12"/>
        <color auto="1"/>
        <name val="Calibri"/>
      </font>
    </dxf>
    <dxf>
      <font>
        <b val="0"/>
        <i val="0"/>
        <strike val="0"/>
        <condense val="0"/>
        <extend val="0"/>
        <outline val="0"/>
        <shadow val="0"/>
        <u val="none"/>
        <vertAlign val="baseline"/>
        <sz val="12"/>
        <color auto="1"/>
        <name val="Calibri"/>
        <scheme val="minor"/>
      </font>
      <fill>
        <patternFill patternType="none">
          <fgColor indexed="64"/>
          <bgColor indexed="65"/>
        </patternFill>
      </fill>
    </dxf>
    <dxf>
      <font>
        <strike val="0"/>
        <outline val="0"/>
        <shadow val="0"/>
        <u val="none"/>
        <vertAlign val="baseline"/>
        <sz val="12"/>
        <color auto="1"/>
        <name val="Calibri"/>
      </font>
      <fill>
        <patternFill patternType="none">
          <fgColor indexed="64"/>
          <bgColor indexed="65"/>
        </patternFill>
      </fill>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dxf>
    <dxf>
      <font>
        <b val="0"/>
        <i val="0"/>
        <strike val="0"/>
        <condense val="0"/>
        <extend val="0"/>
        <outline val="0"/>
        <shadow val="0"/>
        <u val="none"/>
        <vertAlign val="baseline"/>
        <sz val="12"/>
        <color auto="1"/>
        <name val="Calibri"/>
        <scheme val="minor"/>
      </font>
      <fill>
        <patternFill patternType="solid">
          <fgColor indexed="64"/>
          <bgColor theme="0" tint="-4.9989318521683403E-2"/>
        </patternFill>
      </fill>
    </dxf>
    <dxf>
      <font>
        <strike val="0"/>
        <outline val="0"/>
        <shadow val="0"/>
        <u val="none"/>
        <vertAlign val="baseline"/>
        <sz val="12"/>
        <color auto="1"/>
        <name val="Calibri"/>
      </font>
    </dxf>
    <dxf>
      <font>
        <b val="0"/>
        <i val="0"/>
        <strike val="0"/>
        <condense val="0"/>
        <extend val="0"/>
        <outline val="0"/>
        <shadow val="0"/>
        <u val="none"/>
        <vertAlign val="baseline"/>
        <sz val="12"/>
        <color auto="1"/>
        <name val="Calibri"/>
        <scheme val="minor"/>
      </font>
      <numFmt numFmtId="0" formatCode="General"/>
    </dxf>
    <dxf>
      <font>
        <strike val="0"/>
        <outline val="0"/>
        <shadow val="0"/>
        <u val="none"/>
        <vertAlign val="baseline"/>
        <sz val="12"/>
        <color auto="1"/>
        <name val="Calibri"/>
      </font>
    </dxf>
    <dxf>
      <font>
        <b val="0"/>
        <i val="0"/>
        <strike val="0"/>
        <condense val="0"/>
        <extend val="0"/>
        <outline val="0"/>
        <shadow val="0"/>
        <u val="none"/>
        <vertAlign val="baseline"/>
        <sz val="12"/>
        <color auto="1"/>
        <name val="Calibri"/>
        <scheme val="minor"/>
      </font>
      <numFmt numFmtId="0" formatCode="General"/>
    </dxf>
    <dxf>
      <font>
        <b val="0"/>
        <i val="0"/>
        <strike val="0"/>
        <condense val="0"/>
        <extend val="0"/>
        <outline val="0"/>
        <shadow val="0"/>
        <u val="none"/>
        <vertAlign val="baseline"/>
        <sz val="12"/>
        <color auto="1"/>
        <name val="Calibri"/>
        <scheme val="minor"/>
      </font>
      <numFmt numFmtId="0" formatCode="General"/>
    </dxf>
    <dxf>
      <font>
        <strike val="0"/>
        <outline val="0"/>
        <shadow val="0"/>
        <u val="none"/>
        <vertAlign val="baseline"/>
        <sz val="12"/>
        <color auto="1"/>
        <name val="Calibri"/>
      </font>
    </dxf>
    <dxf>
      <font>
        <strike val="0"/>
        <outline val="0"/>
        <shadow val="0"/>
        <u val="none"/>
        <vertAlign val="baseline"/>
        <sz val="12"/>
        <color auto="1"/>
        <name val="Calibri"/>
      </font>
    </dxf>
    <dxf>
      <font>
        <strike val="0"/>
        <outline val="0"/>
        <shadow val="0"/>
        <u val="none"/>
        <vertAlign val="baseline"/>
        <sz val="12"/>
        <color auto="1"/>
        <name val="Calibri"/>
      </font>
    </dxf>
    <dxf>
      <font>
        <b val="0"/>
        <i val="0"/>
        <strike val="0"/>
        <condense val="0"/>
        <extend val="0"/>
        <outline val="0"/>
        <shadow val="0"/>
        <u val="none"/>
        <vertAlign val="baseline"/>
        <sz val="12"/>
        <color auto="1"/>
        <name val="Calibri"/>
        <scheme val="minor"/>
      </font>
      <numFmt numFmtId="0" formatCode="General"/>
    </dxf>
    <dxf>
      <font>
        <strike val="0"/>
        <outline val="0"/>
        <shadow val="0"/>
        <u val="none"/>
        <vertAlign val="baseline"/>
        <sz val="12"/>
        <color auto="1"/>
        <name val="Calibri"/>
      </font>
    </dxf>
    <dxf>
      <font>
        <strike val="0"/>
        <outline val="0"/>
        <shadow val="0"/>
        <u val="none"/>
        <vertAlign val="baseline"/>
        <sz val="12"/>
        <color auto="1"/>
        <name val="Calibri"/>
      </font>
    </dxf>
    <dxf>
      <fill>
        <patternFill patternType="solid">
          <fgColor indexed="64"/>
          <bgColor theme="4"/>
        </patternFill>
      </fill>
    </dxf>
    <dxf>
      <fill>
        <patternFill>
          <bgColor theme="5" tint="0.79998168889431442"/>
        </patternFill>
      </fill>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0"/>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b val="0"/>
      </font>
    </dxf>
    <dxf>
      <font>
        <b/>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val="0"/>
      </font>
    </dxf>
    <dxf>
      <font>
        <b val="0"/>
      </font>
    </dxf>
    <dxf>
      <font>
        <b/>
      </font>
    </dxf>
    <dxf>
      <font>
        <b val="0"/>
      </font>
    </dxf>
    <dxf>
      <font>
        <b/>
      </font>
    </dxf>
    <dxf>
      <font>
        <b/>
      </font>
    </dxf>
    <dxf>
      <font>
        <b val="0"/>
      </font>
    </dxf>
    <dxf>
      <font>
        <b val="0"/>
      </font>
    </dxf>
    <dxf>
      <font>
        <b/>
      </font>
    </dxf>
    <dxf>
      <font>
        <b/>
      </font>
    </dxf>
    <dxf>
      <font>
        <b/>
      </font>
    </dxf>
    <dxf>
      <font>
        <b/>
      </font>
    </dxf>
    <dxf>
      <fill>
        <patternFill>
          <bgColor theme="4"/>
        </patternFill>
      </fill>
    </dxf>
    <dxf>
      <border>
        <top style="thin">
          <color theme="0"/>
        </top>
      </border>
    </dxf>
    <dxf>
      <border>
        <top style="thin">
          <color theme="0"/>
        </top>
      </border>
    </dxf>
    <dxf>
      <border>
        <top style="thin">
          <color theme="0"/>
        </top>
      </border>
    </dxf>
    <dxf>
      <border>
        <top style="thin">
          <color theme="0"/>
        </top>
      </border>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right style="thin">
          <color theme="0"/>
        </right>
      </border>
    </dxf>
    <dxf>
      <border>
        <right style="thin">
          <color theme="0"/>
        </right>
      </border>
    </dxf>
    <dxf>
      <border>
        <right style="thin">
          <color theme="0"/>
        </right>
      </border>
    </dxf>
    <dxf>
      <border>
        <right style="thin">
          <color theme="0"/>
        </right>
      </border>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color theme="4"/>
      </font>
    </dxf>
    <dxf>
      <font>
        <b/>
      </font>
    </dxf>
    <dxf>
      <alignment horizontal="left" indent="4"/>
    </dxf>
    <dxf>
      <alignment horizontal="left" indent="4"/>
    </dxf>
    <dxf>
      <border>
        <right style="thin">
          <color theme="0"/>
        </right>
      </border>
    </dxf>
    <dxf>
      <alignment horizontal="center"/>
    </dxf>
    <dxf>
      <alignment horizontal="cent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0"/>
        </right>
      </border>
    </dxf>
    <dxf>
      <border>
        <right style="thin">
          <color theme="4"/>
        </right>
      </border>
    </dxf>
    <dxf>
      <border>
        <right style="thin">
          <color theme="4"/>
        </right>
      </border>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name val="Avenir Medium"/>
        <scheme val="none"/>
      </font>
    </dxf>
    <dxf>
      <font>
        <b/>
      </font>
    </dxf>
    <dxf>
      <font>
        <sz val="12"/>
        <color theme="1"/>
        <name val="Avenir Heavy"/>
        <scheme val="none"/>
      </font>
      <border>
        <bottom style="thin">
          <color theme="4"/>
        </bottom>
        <vertical/>
        <horizontal/>
      </border>
    </dxf>
    <dxf>
      <font>
        <sz val="12"/>
        <color theme="1"/>
        <name val="Avenir Medium"/>
        <scheme val="none"/>
      </font>
      <border>
        <left style="thin">
          <color theme="4"/>
        </left>
        <right style="thin">
          <color theme="4"/>
        </right>
        <top style="thin">
          <color theme="4"/>
        </top>
        <bottom style="thin">
          <color theme="4"/>
        </bottom>
        <vertical/>
        <horizontal/>
      </border>
    </dxf>
    <dxf>
      <fill>
        <patternFill patternType="solid">
          <fgColor theme="4" tint="0.79998168889431442"/>
          <bgColor theme="4" tint="0.79998168889431442"/>
        </patternFill>
      </fill>
    </dxf>
    <dxf>
      <font>
        <b/>
        <i val="0"/>
        <color theme="0"/>
      </font>
      <fill>
        <patternFill patternType="solid">
          <fgColor rgb="FF50779C"/>
          <bgColor rgb="FF50779C"/>
        </patternFill>
      </fill>
    </dxf>
    <dxf>
      <font>
        <b/>
        <color theme="1"/>
      </font>
    </dxf>
    <dxf>
      <font>
        <b/>
        <color theme="1"/>
      </font>
      <fill>
        <patternFill patternType="solid">
          <fgColor theme="4" tint="0.79989013336588644"/>
          <bgColor rgb="FFB7C9DA"/>
        </patternFill>
      </fill>
    </dxf>
    <dxf>
      <font>
        <b/>
        <color theme="1"/>
      </font>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b/>
        <color theme="1"/>
      </font>
      <border>
        <top style="thin">
          <color rgb="FF50779C"/>
        </top>
        <bottom style="medium">
          <color rgb="FF50779C"/>
        </bottom>
      </border>
    </dxf>
    <dxf>
      <font>
        <color theme="0"/>
      </font>
      <fill>
        <patternFill patternType="solid">
          <fgColor rgb="FF50779C"/>
          <bgColor rgb="FF50779C"/>
        </patternFill>
      </fill>
      <border>
        <top style="medium">
          <color rgb="FF50779C"/>
        </top>
      </border>
    </dxf>
    <dxf>
      <font>
        <color theme="1"/>
      </font>
    </dxf>
  </dxfs>
  <tableStyles count="2" defaultTableStyle="TableStyleMedium9" defaultPivotStyle="CJP Pivot">
    <tableStyle name="CJP Pivot" table="0" count="12" xr9:uid="{00000000-0011-0000-FFFF-FFFF00000000}">
      <tableStyleElement type="wholeTable" dxfId="1026"/>
      <tableStyleElement type="headerRow" dxfId="1025"/>
      <tableStyleElement type="totalRow" dxfId="1024"/>
      <tableStyleElement type="firstRowStripe" dxfId="1023"/>
      <tableStyleElement type="firstColumnStripe" dxfId="1022"/>
      <tableStyleElement type="firstSubtotalColumn" dxfId="1021"/>
      <tableStyleElement type="firstSubtotalRow" dxfId="1020"/>
      <tableStyleElement type="secondSubtotalRow" dxfId="1019"/>
      <tableStyleElement type="firstRowSubheading" dxfId="1018"/>
      <tableStyleElement type="secondRowSubheading" dxfId="1017"/>
      <tableStyleElement type="pageFieldLabels" dxfId="1016"/>
      <tableStyleElement type="pageFieldValues" dxfId="1015"/>
    </tableStyle>
    <tableStyle name="CJP Slicer" pivot="0" table="0" count="10" xr9:uid="{00000000-0011-0000-FFFF-FFFF01000000}">
      <tableStyleElement type="wholeTable" dxfId="1014"/>
      <tableStyleElement type="headerRow" dxfId="1013"/>
    </tableStyle>
  </tableStyles>
  <extLst>
    <ext xmlns:x14="http://schemas.microsoft.com/office/spreadsheetml/2009/9/main" uri="{46F421CA-312F-682f-3DD2-61675219B42D}">
      <x14:dxfs count="8">
        <dxf>
          <font>
            <color rgb="FF000000"/>
          </font>
          <fill>
            <patternFill patternType="solid">
              <fgColor auto="1"/>
              <bgColor rgb="FF92ADC7"/>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rgb="FF92ADC7"/>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rgb="FF92ADC7"/>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rgb="FF92ADC7"/>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theme="0"/>
          </font>
          <fill>
            <patternFill patternType="solid">
              <fgColor rgb="FF50779C"/>
              <bgColor rgb="FF50779C"/>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CJP Slicer">
        <x14:slicerStyle name="CJP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microsoft.com/office/2007/relationships/slicerCache" Target="slicerCaches/slicerCache8.xml"/><Relationship Id="rId3" Type="http://schemas.openxmlformats.org/officeDocument/2006/relationships/worksheet" Target="worksheets/sheet3.xml"/><Relationship Id="rId7" Type="http://schemas.microsoft.com/office/2007/relationships/slicerCache" Target="slicerCaches/slicerCache2.xml"/><Relationship Id="rId12" Type="http://schemas.microsoft.com/office/2007/relationships/slicerCache" Target="slicerCaches/slicerCache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pivotCacheDefinition" Target="pivotCache/pivotCacheDefinition1.xml"/><Relationship Id="rId15" Type="http://schemas.openxmlformats.org/officeDocument/2006/relationships/styles" Target="styles.xml"/><Relationship Id="rId10" Type="http://schemas.microsoft.com/office/2007/relationships/slicerCache" Target="slicerCaches/slicerCache5.xml"/><Relationship Id="rId4" Type="http://schemas.openxmlformats.org/officeDocument/2006/relationships/externalLink" Target="externalLinks/externalLink1.xml"/><Relationship Id="rId9" Type="http://schemas.microsoft.com/office/2007/relationships/slicerCache" Target="slicerCaches/slicerCache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934685</xdr:colOff>
      <xdr:row>0</xdr:row>
      <xdr:rowOff>1</xdr:rowOff>
    </xdr:from>
    <xdr:to>
      <xdr:col>5</xdr:col>
      <xdr:colOff>851065</xdr:colOff>
      <xdr:row>1</xdr:row>
      <xdr:rowOff>2523</xdr:rowOff>
    </xdr:to>
    <mc:AlternateContent xmlns:mc="http://schemas.openxmlformats.org/markup-compatibility/2006" xmlns:a14="http://schemas.microsoft.com/office/drawing/2010/main">
      <mc:Choice Requires="a14">
        <xdr:graphicFrame macro="">
          <xdr:nvGraphicFramePr>
            <xdr:cNvPr id="2" name="Country">
              <a:extLst>
                <a:ext uri="{FF2B5EF4-FFF2-40B4-BE49-F238E27FC236}">
                  <a16:creationId xmlns:a16="http://schemas.microsoft.com/office/drawing/2014/main" id="{DB99F654-95AF-4D3E-B0E6-8012C10F8528}"/>
                </a:ext>
              </a:extLst>
            </xdr:cNvPr>
            <xdr:cNvGraphicFramePr/>
          </xdr:nvGraphicFramePr>
          <xdr:xfrm>
            <a:off x="0" y="0"/>
            <a:ext cx="0" cy="0"/>
          </xdr:xfrm>
          <a:graphic>
            <a:graphicData uri="http://schemas.microsoft.com/office/drawing/2010/slicer">
              <sle:slicer xmlns:sle="http://schemas.microsoft.com/office/drawing/2010/slicer" name="Country"/>
            </a:graphicData>
          </a:graphic>
        </xdr:graphicFrame>
      </mc:Choice>
      <mc:Fallback xmlns="">
        <xdr:sp macro="" textlink="">
          <xdr:nvSpPr>
            <xdr:cNvPr id="0" name=""/>
            <xdr:cNvSpPr>
              <a:spLocks noTextEdit="1"/>
            </xdr:cNvSpPr>
          </xdr:nvSpPr>
          <xdr:spPr>
            <a:xfrm>
              <a:off x="2458685" y="1"/>
              <a:ext cx="3449289" cy="256309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1</xdr:rowOff>
    </xdr:from>
    <xdr:to>
      <xdr:col>1</xdr:col>
      <xdr:colOff>934685</xdr:colOff>
      <xdr:row>1</xdr:row>
      <xdr:rowOff>2523</xdr:rowOff>
    </xdr:to>
    <mc:AlternateContent xmlns:mc="http://schemas.openxmlformats.org/markup-compatibility/2006" xmlns:a14="http://schemas.microsoft.com/office/drawing/2010/main">
      <mc:Choice Requires="a14">
        <xdr:graphicFrame macro="">
          <xdr:nvGraphicFramePr>
            <xdr:cNvPr id="3" name="Region">
              <a:extLst>
                <a:ext uri="{FF2B5EF4-FFF2-40B4-BE49-F238E27FC236}">
                  <a16:creationId xmlns:a16="http://schemas.microsoft.com/office/drawing/2014/main" id="{4E65D656-B301-422B-99FB-725AA32B0CA5}"/>
                </a:ext>
              </a:extLst>
            </xdr:cNvPr>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0" y="1"/>
              <a:ext cx="2458685" cy="256309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1202706</xdr:colOff>
      <xdr:row>0</xdr:row>
      <xdr:rowOff>0</xdr:rowOff>
    </xdr:from>
    <xdr:to>
      <xdr:col>8</xdr:col>
      <xdr:colOff>918045</xdr:colOff>
      <xdr:row>1</xdr:row>
      <xdr:rowOff>3508</xdr:rowOff>
    </xdr:to>
    <mc:AlternateContent xmlns:mc="http://schemas.openxmlformats.org/markup-compatibility/2006" xmlns:a14="http://schemas.microsoft.com/office/drawing/2010/main">
      <mc:Choice Requires="a14">
        <xdr:graphicFrame macro="">
          <xdr:nvGraphicFramePr>
            <xdr:cNvPr id="4" name="Indication Area">
              <a:extLst>
                <a:ext uri="{FF2B5EF4-FFF2-40B4-BE49-F238E27FC236}">
                  <a16:creationId xmlns:a16="http://schemas.microsoft.com/office/drawing/2014/main" id="{438E114D-D830-42B9-A788-0792C11B63FD}"/>
                </a:ext>
              </a:extLst>
            </xdr:cNvPr>
            <xdr:cNvGraphicFramePr/>
          </xdr:nvGraphicFramePr>
          <xdr:xfrm>
            <a:off x="0" y="0"/>
            <a:ext cx="0" cy="0"/>
          </xdr:xfrm>
          <a:graphic>
            <a:graphicData uri="http://schemas.microsoft.com/office/drawing/2010/slicer">
              <sle:slicer xmlns:sle="http://schemas.microsoft.com/office/drawing/2010/slicer" name="Indication Area"/>
            </a:graphicData>
          </a:graphic>
        </xdr:graphicFrame>
      </mc:Choice>
      <mc:Fallback xmlns="">
        <xdr:sp macro="" textlink="">
          <xdr:nvSpPr>
            <xdr:cNvPr id="0" name=""/>
            <xdr:cNvSpPr>
              <a:spLocks noTextEdit="1"/>
            </xdr:cNvSpPr>
          </xdr:nvSpPr>
          <xdr:spPr>
            <a:xfrm>
              <a:off x="6259615" y="0"/>
              <a:ext cx="5472545" cy="256309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584528</xdr:colOff>
      <xdr:row>0</xdr:row>
      <xdr:rowOff>0</xdr:rowOff>
    </xdr:from>
    <xdr:to>
      <xdr:col>11</xdr:col>
      <xdr:colOff>1306944</xdr:colOff>
      <xdr:row>1</xdr:row>
      <xdr:rowOff>3508</xdr:rowOff>
    </xdr:to>
    <mc:AlternateContent xmlns:mc="http://schemas.openxmlformats.org/markup-compatibility/2006" xmlns:a14="http://schemas.microsoft.com/office/drawing/2010/main">
      <mc:Choice Requires="a14">
        <xdr:graphicFrame macro="">
          <xdr:nvGraphicFramePr>
            <xdr:cNvPr id="5" name="Dev Phase Bucket">
              <a:extLst>
                <a:ext uri="{FF2B5EF4-FFF2-40B4-BE49-F238E27FC236}">
                  <a16:creationId xmlns:a16="http://schemas.microsoft.com/office/drawing/2014/main" id="{F0353352-BC31-4B0A-9EB7-18833BF68F51}"/>
                </a:ext>
              </a:extLst>
            </xdr:cNvPr>
            <xdr:cNvGraphicFramePr/>
          </xdr:nvGraphicFramePr>
          <xdr:xfrm>
            <a:off x="0" y="0"/>
            <a:ext cx="0" cy="0"/>
          </xdr:xfrm>
          <a:graphic>
            <a:graphicData uri="http://schemas.microsoft.com/office/drawing/2010/slicer">
              <sle:slicer xmlns:sle="http://schemas.microsoft.com/office/drawing/2010/slicer" name="Dev Phase Bucket"/>
            </a:graphicData>
          </a:graphic>
        </xdr:graphicFrame>
      </mc:Choice>
      <mc:Fallback xmlns="">
        <xdr:sp macro="" textlink="">
          <xdr:nvSpPr>
            <xdr:cNvPr id="0" name=""/>
            <xdr:cNvSpPr>
              <a:spLocks noTextEdit="1"/>
            </xdr:cNvSpPr>
          </xdr:nvSpPr>
          <xdr:spPr>
            <a:xfrm>
              <a:off x="12083801" y="0"/>
              <a:ext cx="2276104" cy="256309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95001</xdr:colOff>
      <xdr:row>0</xdr:row>
      <xdr:rowOff>0</xdr:rowOff>
    </xdr:from>
    <xdr:to>
      <xdr:col>15</xdr:col>
      <xdr:colOff>659078</xdr:colOff>
      <xdr:row>1</xdr:row>
      <xdr:rowOff>2523</xdr:rowOff>
    </xdr:to>
    <mc:AlternateContent xmlns:mc="http://schemas.openxmlformats.org/markup-compatibility/2006" xmlns:a14="http://schemas.microsoft.com/office/drawing/2010/main">
      <mc:Choice Requires="a14">
        <xdr:graphicFrame macro="">
          <xdr:nvGraphicFramePr>
            <xdr:cNvPr id="6" name="Vector">
              <a:extLst>
                <a:ext uri="{FF2B5EF4-FFF2-40B4-BE49-F238E27FC236}">
                  <a16:creationId xmlns:a16="http://schemas.microsoft.com/office/drawing/2014/main" id="{C19CA5D3-A4D6-4125-A2AB-97CA83EA0869}"/>
                </a:ext>
              </a:extLst>
            </xdr:cNvPr>
            <xdr:cNvGraphicFramePr/>
          </xdr:nvGraphicFramePr>
          <xdr:xfrm>
            <a:off x="0" y="0"/>
            <a:ext cx="0" cy="0"/>
          </xdr:xfrm>
          <a:graphic>
            <a:graphicData uri="http://schemas.microsoft.com/office/drawing/2010/slicer">
              <sle:slicer xmlns:sle="http://schemas.microsoft.com/office/drawing/2010/slicer" name="Vector"/>
            </a:graphicData>
          </a:graphic>
        </xdr:graphicFrame>
      </mc:Choice>
      <mc:Fallback xmlns="">
        <xdr:sp macro="" textlink="">
          <xdr:nvSpPr>
            <xdr:cNvPr id="0" name=""/>
            <xdr:cNvSpPr>
              <a:spLocks noTextEdit="1"/>
            </xdr:cNvSpPr>
          </xdr:nvSpPr>
          <xdr:spPr>
            <a:xfrm>
              <a:off x="14711546" y="0"/>
              <a:ext cx="3127169" cy="256309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20</xdr:col>
      <xdr:colOff>494804</xdr:colOff>
      <xdr:row>0</xdr:row>
      <xdr:rowOff>0</xdr:rowOff>
    </xdr:from>
    <xdr:to>
      <xdr:col>24</xdr:col>
      <xdr:colOff>1486345</xdr:colOff>
      <xdr:row>1</xdr:row>
      <xdr:rowOff>2523</xdr:rowOff>
    </xdr:to>
    <mc:AlternateContent xmlns:mc="http://schemas.openxmlformats.org/markup-compatibility/2006" xmlns:a14="http://schemas.microsoft.com/office/drawing/2010/main">
      <mc:Choice Requires="a14">
        <xdr:graphicFrame macro="">
          <xdr:nvGraphicFramePr>
            <xdr:cNvPr id="7" name="Mechanism of Action">
              <a:extLst>
                <a:ext uri="{FF2B5EF4-FFF2-40B4-BE49-F238E27FC236}">
                  <a16:creationId xmlns:a16="http://schemas.microsoft.com/office/drawing/2014/main" id="{171B20BB-3DCC-4613-921C-84FB37D75060}"/>
                </a:ext>
              </a:extLst>
            </xdr:cNvPr>
            <xdr:cNvGraphicFramePr/>
          </xdr:nvGraphicFramePr>
          <xdr:xfrm>
            <a:off x="0" y="0"/>
            <a:ext cx="0" cy="0"/>
          </xdr:xfrm>
          <a:graphic>
            <a:graphicData uri="http://schemas.microsoft.com/office/drawing/2010/slicer">
              <sle:slicer xmlns:sle="http://schemas.microsoft.com/office/drawing/2010/slicer" name="Mechanism of Action"/>
            </a:graphicData>
          </a:graphic>
        </xdr:graphicFrame>
      </mc:Choice>
      <mc:Fallback xmlns="">
        <xdr:sp macro="" textlink="">
          <xdr:nvSpPr>
            <xdr:cNvPr id="0" name=""/>
            <xdr:cNvSpPr>
              <a:spLocks noTextEdit="1"/>
            </xdr:cNvSpPr>
          </xdr:nvSpPr>
          <xdr:spPr>
            <a:xfrm>
              <a:off x="22474051" y="0"/>
              <a:ext cx="3532907" cy="256309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15</xdr:col>
      <xdr:colOff>1010720</xdr:colOff>
      <xdr:row>0</xdr:row>
      <xdr:rowOff>0</xdr:rowOff>
    </xdr:from>
    <xdr:to>
      <xdr:col>17</xdr:col>
      <xdr:colOff>58714</xdr:colOff>
      <xdr:row>1</xdr:row>
      <xdr:rowOff>2523</xdr:rowOff>
    </xdr:to>
    <mc:AlternateContent xmlns:mc="http://schemas.openxmlformats.org/markup-compatibility/2006" xmlns:a14="http://schemas.microsoft.com/office/drawing/2010/main">
      <mc:Choice Requires="a14">
        <xdr:graphicFrame macro="">
          <xdr:nvGraphicFramePr>
            <xdr:cNvPr id="8" name="ex vivo/in vivo">
              <a:extLst>
                <a:ext uri="{FF2B5EF4-FFF2-40B4-BE49-F238E27FC236}">
                  <a16:creationId xmlns:a16="http://schemas.microsoft.com/office/drawing/2014/main" id="{435CB666-0C0A-44BD-A595-61064C6744BE}"/>
                </a:ext>
              </a:extLst>
            </xdr:cNvPr>
            <xdr:cNvGraphicFramePr/>
          </xdr:nvGraphicFramePr>
          <xdr:xfrm>
            <a:off x="0" y="0"/>
            <a:ext cx="0" cy="0"/>
          </xdr:xfrm>
          <a:graphic>
            <a:graphicData uri="http://schemas.microsoft.com/office/drawing/2010/slicer">
              <sle:slicer xmlns:sle="http://schemas.microsoft.com/office/drawing/2010/slicer" name="ex vivo/in vivo"/>
            </a:graphicData>
          </a:graphic>
        </xdr:graphicFrame>
      </mc:Choice>
      <mc:Fallback xmlns="">
        <xdr:sp macro="" textlink="">
          <xdr:nvSpPr>
            <xdr:cNvPr id="0" name=""/>
            <xdr:cNvSpPr>
              <a:spLocks noTextEdit="1"/>
            </xdr:cNvSpPr>
          </xdr:nvSpPr>
          <xdr:spPr>
            <a:xfrm>
              <a:off x="18190356" y="0"/>
              <a:ext cx="1828800" cy="256309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17</xdr:col>
      <xdr:colOff>410355</xdr:colOff>
      <xdr:row>0</xdr:row>
      <xdr:rowOff>0</xdr:rowOff>
    </xdr:from>
    <xdr:to>
      <xdr:col>20</xdr:col>
      <xdr:colOff>143161</xdr:colOff>
      <xdr:row>1</xdr:row>
      <xdr:rowOff>2523</xdr:rowOff>
    </xdr:to>
    <mc:AlternateContent xmlns:mc="http://schemas.openxmlformats.org/markup-compatibility/2006" xmlns:a14="http://schemas.microsoft.com/office/drawing/2010/main">
      <mc:Choice Requires="a14">
        <xdr:graphicFrame macro="">
          <xdr:nvGraphicFramePr>
            <xdr:cNvPr id="9" name="Combo/Mono">
              <a:extLst>
                <a:ext uri="{FF2B5EF4-FFF2-40B4-BE49-F238E27FC236}">
                  <a16:creationId xmlns:a16="http://schemas.microsoft.com/office/drawing/2014/main" id="{DFA861C3-9D8B-41D1-8A99-1992CE0CEF90}"/>
                </a:ext>
              </a:extLst>
            </xdr:cNvPr>
            <xdr:cNvGraphicFramePr/>
          </xdr:nvGraphicFramePr>
          <xdr:xfrm>
            <a:off x="0" y="0"/>
            <a:ext cx="0" cy="0"/>
          </xdr:xfrm>
          <a:graphic>
            <a:graphicData uri="http://schemas.microsoft.com/office/drawing/2010/slicer">
              <sle:slicer xmlns:sle="http://schemas.microsoft.com/office/drawing/2010/slicer" name="Combo/Mono"/>
            </a:graphicData>
          </a:graphic>
        </xdr:graphicFrame>
      </mc:Choice>
      <mc:Fallback xmlns="">
        <xdr:sp macro="" textlink="">
          <xdr:nvSpPr>
            <xdr:cNvPr id="0" name=""/>
            <xdr:cNvSpPr>
              <a:spLocks noTextEdit="1"/>
            </xdr:cNvSpPr>
          </xdr:nvSpPr>
          <xdr:spPr>
            <a:xfrm>
              <a:off x="20370797" y="0"/>
              <a:ext cx="1751611" cy="256309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ene%20Therapy%20Database_v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Table"/>
      <sheetName val="Data"/>
      <sheetName val="Evaluate Indications"/>
    </sheetNames>
    <sheetDataSet>
      <sheetData sheetId="0" refreshError="1"/>
      <sheetData sheetId="1"/>
      <sheetData sheetId="2">
        <row r="1">
          <cell r="A1" t="str">
            <v>Evaluate Indication</v>
          </cell>
          <cell r="B1" t="str">
            <v>Indication Level 2</v>
          </cell>
          <cell r="C1" t="str">
            <v>Indication Level 1</v>
          </cell>
        </row>
        <row r="2">
          <cell r="A2" t="str">
            <v>Blood substitution</v>
          </cell>
          <cell r="B2" t="str">
            <v>Bleeding disorders</v>
          </cell>
          <cell r="C2" t="str">
            <v>Blood</v>
          </cell>
        </row>
        <row r="3">
          <cell r="A3" t="str">
            <v>Factor XI deficiency</v>
          </cell>
          <cell r="B3" t="str">
            <v>Bleeding disorders</v>
          </cell>
          <cell r="C3" t="str">
            <v>Blood</v>
          </cell>
        </row>
        <row r="4">
          <cell r="A4" t="str">
            <v>Factor XIII deficiency</v>
          </cell>
          <cell r="B4" t="str">
            <v>Bleeding disorders</v>
          </cell>
          <cell r="C4" t="str">
            <v>Blood</v>
          </cell>
        </row>
        <row r="5">
          <cell r="A5" t="str">
            <v>Haemophilia A</v>
          </cell>
          <cell r="B5" t="str">
            <v>Bleeding disorders</v>
          </cell>
          <cell r="C5" t="str">
            <v>Blood</v>
          </cell>
        </row>
        <row r="6">
          <cell r="A6" t="str">
            <v>Haemophilia B</v>
          </cell>
          <cell r="B6" t="str">
            <v>Bleeding disorders</v>
          </cell>
          <cell r="C6" t="str">
            <v>Blood</v>
          </cell>
        </row>
        <row r="7">
          <cell r="A7" t="str">
            <v>Haemophilia, general</v>
          </cell>
          <cell r="B7" t="str">
            <v>Bleeding disorders</v>
          </cell>
          <cell r="C7" t="str">
            <v>Blood</v>
          </cell>
        </row>
        <row r="8">
          <cell r="A8" t="str">
            <v>Haemorrhagic conditions</v>
          </cell>
          <cell r="B8" t="str">
            <v>Bleeding disorders</v>
          </cell>
          <cell r="C8" t="str">
            <v>Blood</v>
          </cell>
        </row>
        <row r="9">
          <cell r="A9" t="str">
            <v>Heparin reversal</v>
          </cell>
          <cell r="B9" t="str">
            <v>Bleeding disorders</v>
          </cell>
          <cell r="C9" t="str">
            <v>Blood</v>
          </cell>
        </row>
        <row r="10">
          <cell r="A10" t="str">
            <v>Hepatitis C induced thrombocytopaenia</v>
          </cell>
          <cell r="B10" t="str">
            <v>Bleeding disorders</v>
          </cell>
          <cell r="C10" t="str">
            <v>Blood</v>
          </cell>
        </row>
        <row r="11">
          <cell r="A11" t="str">
            <v>Thrombocytopaenia</v>
          </cell>
          <cell r="B11" t="str">
            <v>Bleeding disorders</v>
          </cell>
          <cell r="C11" t="str">
            <v>Blood</v>
          </cell>
        </row>
        <row r="12">
          <cell r="A12" t="str">
            <v>Von Willebrand Disease (vWD)</v>
          </cell>
          <cell r="B12" t="str">
            <v>Bleeding disorders</v>
          </cell>
          <cell r="C12" t="str">
            <v>Blood</v>
          </cell>
        </row>
        <row r="13">
          <cell r="A13" t="str">
            <v>Anaemia in chronic kidney disease (CKD) (dialysis)</v>
          </cell>
          <cell r="B13" t="str">
            <v>Blood cell disorders</v>
          </cell>
          <cell r="C13" t="str">
            <v>Blood</v>
          </cell>
        </row>
        <row r="14">
          <cell r="A14" t="str">
            <v>Anaemia in chronic kidney disease (CKD) (non-dialysis)</v>
          </cell>
          <cell r="B14" t="str">
            <v>Blood cell disorders</v>
          </cell>
          <cell r="C14" t="str">
            <v>Blood</v>
          </cell>
        </row>
        <row r="15">
          <cell r="A15" t="str">
            <v>Anaemia of cancer</v>
          </cell>
          <cell r="B15" t="str">
            <v>Blood cell disorders</v>
          </cell>
          <cell r="C15" t="str">
            <v>Blood</v>
          </cell>
        </row>
        <row r="16">
          <cell r="A16" t="str">
            <v>Anaemia, aplastic</v>
          </cell>
          <cell r="B16" t="str">
            <v>Blood cell disorders</v>
          </cell>
          <cell r="C16" t="str">
            <v>Blood</v>
          </cell>
        </row>
        <row r="17">
          <cell r="A17" t="str">
            <v>Anaemia, chemotherapy-induced</v>
          </cell>
          <cell r="B17" t="str">
            <v>Blood cell disorders</v>
          </cell>
          <cell r="C17" t="str">
            <v>Blood</v>
          </cell>
        </row>
        <row r="18">
          <cell r="A18" t="str">
            <v>Anaemia, haemolytic</v>
          </cell>
          <cell r="B18" t="str">
            <v>Blood cell disorders</v>
          </cell>
          <cell r="C18" t="str">
            <v>Blood</v>
          </cell>
        </row>
        <row r="19">
          <cell r="A19" t="str">
            <v>Anaemia, iron-deficiency</v>
          </cell>
          <cell r="B19" t="str">
            <v>Blood cell disorders</v>
          </cell>
          <cell r="C19" t="str">
            <v>Blood</v>
          </cell>
        </row>
        <row r="20">
          <cell r="A20" t="str">
            <v>Anaemia, megaloblastic</v>
          </cell>
          <cell r="B20" t="str">
            <v>Blood cell disorders</v>
          </cell>
          <cell r="C20" t="str">
            <v>Blood</v>
          </cell>
        </row>
        <row r="21">
          <cell r="A21" t="str">
            <v>Anaemia, other</v>
          </cell>
          <cell r="B21" t="str">
            <v>Blood cell disorders</v>
          </cell>
          <cell r="C21" t="str">
            <v>Blood</v>
          </cell>
        </row>
        <row r="22">
          <cell r="A22" t="str">
            <v>Anaemia, post-surgery</v>
          </cell>
          <cell r="B22" t="str">
            <v>Blood cell disorders</v>
          </cell>
          <cell r="C22" t="str">
            <v>Blood</v>
          </cell>
        </row>
        <row r="23">
          <cell r="A23" t="str">
            <v>Anaemia, sickle cell</v>
          </cell>
          <cell r="B23" t="str">
            <v>Blood cell disorders</v>
          </cell>
          <cell r="C23" t="str">
            <v>Blood</v>
          </cell>
        </row>
        <row r="24">
          <cell r="A24" t="str">
            <v>Decompression illness</v>
          </cell>
          <cell r="B24" t="str">
            <v>Blood cell disorders</v>
          </cell>
          <cell r="C24" t="str">
            <v>Blood</v>
          </cell>
        </row>
        <row r="25">
          <cell r="A25" t="str">
            <v>Eosinophilic pneumonias</v>
          </cell>
          <cell r="B25" t="str">
            <v>Blood cell disorders</v>
          </cell>
          <cell r="C25" t="str">
            <v>Blood</v>
          </cell>
        </row>
        <row r="26">
          <cell r="A26" t="str">
            <v>General haematological indications</v>
          </cell>
          <cell r="B26" t="str">
            <v>Blood cell disorders</v>
          </cell>
          <cell r="C26" t="str">
            <v>Blood</v>
          </cell>
        </row>
        <row r="27">
          <cell r="A27" t="str">
            <v>Langerhans' cell histiocytosis</v>
          </cell>
          <cell r="B27" t="str">
            <v>Blood cell disorders</v>
          </cell>
          <cell r="C27" t="str">
            <v>Blood</v>
          </cell>
        </row>
        <row r="28">
          <cell r="A28" t="str">
            <v>Myelofibrosis</v>
          </cell>
          <cell r="B28" t="str">
            <v>Blood cell disorders</v>
          </cell>
          <cell r="C28" t="str">
            <v>Blood</v>
          </cell>
        </row>
        <row r="29">
          <cell r="A29" t="str">
            <v>Neutropaenia</v>
          </cell>
          <cell r="B29" t="str">
            <v>Blood cell disorders</v>
          </cell>
          <cell r="C29" t="str">
            <v>Blood</v>
          </cell>
        </row>
        <row r="30">
          <cell r="A30" t="str">
            <v>Paroxysmal nocturnal haemoglobinuria (PNH)</v>
          </cell>
          <cell r="B30" t="str">
            <v>Blood cell disorders</v>
          </cell>
          <cell r="C30" t="str">
            <v>Blood</v>
          </cell>
        </row>
        <row r="31">
          <cell r="A31" t="str">
            <v>Polycythaemia vera</v>
          </cell>
          <cell r="B31" t="str">
            <v>Blood cell disorders</v>
          </cell>
          <cell r="C31" t="str">
            <v>Blood</v>
          </cell>
        </row>
        <row r="32">
          <cell r="A32" t="str">
            <v>Thalassaemia</v>
          </cell>
          <cell r="B32" t="str">
            <v>Blood cell disorders</v>
          </cell>
          <cell r="C32" t="str">
            <v>Blood</v>
          </cell>
        </row>
        <row r="33">
          <cell r="A33" t="str">
            <v>Thrombocythaemia</v>
          </cell>
          <cell r="B33" t="str">
            <v>Blood cell disorders</v>
          </cell>
          <cell r="C33" t="str">
            <v>Blood</v>
          </cell>
        </row>
        <row r="34">
          <cell r="A34" t="str">
            <v>Anti-thrombin III deficiency</v>
          </cell>
          <cell r="B34" t="str">
            <v>Thrombo-embolic disorders</v>
          </cell>
          <cell r="C34" t="str">
            <v>Blood</v>
          </cell>
        </row>
        <row r="35">
          <cell r="A35" t="str">
            <v>Cerebral embolism</v>
          </cell>
          <cell r="B35" t="str">
            <v>Thrombo-embolic disorders</v>
          </cell>
          <cell r="C35" t="str">
            <v>Blood</v>
          </cell>
        </row>
        <row r="36">
          <cell r="A36" t="str">
            <v>Disseminated intravascular coagulation</v>
          </cell>
          <cell r="B36" t="str">
            <v>Thrombo-embolic disorders</v>
          </cell>
          <cell r="C36" t="str">
            <v>Blood</v>
          </cell>
        </row>
        <row r="37">
          <cell r="A37" t="str">
            <v>General clotting indications</v>
          </cell>
          <cell r="B37" t="str">
            <v>Thrombo-embolic disorders</v>
          </cell>
          <cell r="C37" t="str">
            <v>Blood</v>
          </cell>
        </row>
        <row r="38">
          <cell r="A38" t="str">
            <v>Hyperhomocysteinaemia</v>
          </cell>
          <cell r="B38" t="str">
            <v>Thrombo-embolic disorders</v>
          </cell>
          <cell r="C38" t="str">
            <v>Blood</v>
          </cell>
        </row>
        <row r="39">
          <cell r="A39" t="str">
            <v>Protein C deficiency</v>
          </cell>
          <cell r="B39" t="str">
            <v>Thrombo-embolic disorders</v>
          </cell>
          <cell r="C39" t="str">
            <v>Blood</v>
          </cell>
        </row>
        <row r="40">
          <cell r="A40" t="str">
            <v>Pulmonary embolism</v>
          </cell>
          <cell r="B40" t="str">
            <v>Thrombo-embolic disorders</v>
          </cell>
          <cell r="C40" t="str">
            <v>Blood</v>
          </cell>
        </row>
        <row r="41">
          <cell r="A41" t="str">
            <v>Thrombosis</v>
          </cell>
          <cell r="B41" t="str">
            <v>Thrombo-embolic disorders</v>
          </cell>
          <cell r="C41" t="str">
            <v>Blood</v>
          </cell>
        </row>
        <row r="42">
          <cell r="A42" t="str">
            <v>Thrombosis, arterial</v>
          </cell>
          <cell r="B42" t="str">
            <v>Thrombo-embolic disorders</v>
          </cell>
          <cell r="C42" t="str">
            <v>Blood</v>
          </cell>
        </row>
        <row r="43">
          <cell r="A43" t="str">
            <v>Thrombosis, deep vein (DVT)</v>
          </cell>
          <cell r="B43" t="str">
            <v>Thrombo-embolic disorders</v>
          </cell>
          <cell r="C43" t="str">
            <v>Blood</v>
          </cell>
        </row>
        <row r="44">
          <cell r="A44" t="str">
            <v>General blood malignancies</v>
          </cell>
          <cell r="B44" t="str">
            <v>Blood &amp; blood forming malignancies</v>
          </cell>
          <cell r="C44" t="str">
            <v>Cancer</v>
          </cell>
        </row>
        <row r="45">
          <cell r="A45" t="str">
            <v>Hodgkin lymphoma</v>
          </cell>
          <cell r="B45" t="str">
            <v>Blood &amp; blood forming malignancies</v>
          </cell>
          <cell r="C45" t="str">
            <v>Cancer</v>
          </cell>
        </row>
        <row r="46">
          <cell r="A46" t="str">
            <v>Leukaemia, acute</v>
          </cell>
          <cell r="B46" t="str">
            <v>Blood &amp; blood forming malignancies</v>
          </cell>
          <cell r="C46" t="str">
            <v>Cancer</v>
          </cell>
        </row>
        <row r="47">
          <cell r="A47" t="str">
            <v>Leukaemia, acute lymphocytic (ALL)</v>
          </cell>
          <cell r="B47" t="str">
            <v>Blood &amp; blood forming malignancies</v>
          </cell>
          <cell r="C47" t="str">
            <v>Cancer</v>
          </cell>
        </row>
        <row r="48">
          <cell r="A48" t="str">
            <v>Leukaemia, acute myeloid (AML)</v>
          </cell>
          <cell r="B48" t="str">
            <v>Blood &amp; blood forming malignancies</v>
          </cell>
          <cell r="C48" t="str">
            <v>Cancer</v>
          </cell>
        </row>
        <row r="49">
          <cell r="A49" t="str">
            <v>Leukaemia, chronic lymphocytic (CLL)</v>
          </cell>
          <cell r="B49" t="str">
            <v>Blood &amp; blood forming malignancies</v>
          </cell>
          <cell r="C49" t="str">
            <v>Cancer</v>
          </cell>
        </row>
        <row r="50">
          <cell r="A50" t="str">
            <v>Leukaemia, chronic myeloid (CML)</v>
          </cell>
          <cell r="B50" t="str">
            <v>Blood &amp; blood forming malignancies</v>
          </cell>
          <cell r="C50" t="str">
            <v>Cancer</v>
          </cell>
        </row>
        <row r="51">
          <cell r="A51" t="str">
            <v>Leukaemia, hairy cell (HCL)</v>
          </cell>
          <cell r="B51" t="str">
            <v>Blood &amp; blood forming malignancies</v>
          </cell>
          <cell r="C51" t="str">
            <v>Cancer</v>
          </cell>
        </row>
        <row r="52">
          <cell r="A52" t="str">
            <v>Leukaemia, T-cell</v>
          </cell>
          <cell r="B52" t="str">
            <v>Blood &amp; blood forming malignancies</v>
          </cell>
          <cell r="C52" t="str">
            <v>Cancer</v>
          </cell>
        </row>
        <row r="53">
          <cell r="A53" t="str">
            <v>Multiple Myeloma</v>
          </cell>
          <cell r="B53" t="str">
            <v>Blood &amp; blood forming malignancies</v>
          </cell>
          <cell r="C53" t="str">
            <v>Cancer</v>
          </cell>
        </row>
        <row r="54">
          <cell r="A54" t="str">
            <v>Myelodysplastic syndrome</v>
          </cell>
          <cell r="B54" t="str">
            <v>Blood &amp; blood forming malignancies</v>
          </cell>
          <cell r="C54" t="str">
            <v>Cancer</v>
          </cell>
        </row>
        <row r="55">
          <cell r="A55" t="str">
            <v>Non-Hodgkin lymphoma (NHL)</v>
          </cell>
          <cell r="B55" t="str">
            <v>Blood &amp; blood forming malignancies</v>
          </cell>
          <cell r="C55" t="str">
            <v>Cancer</v>
          </cell>
        </row>
        <row r="56">
          <cell r="A56" t="str">
            <v>Waldenström's macroglobulinaemia</v>
          </cell>
          <cell r="B56" t="str">
            <v>Blood &amp; blood forming malignancies</v>
          </cell>
          <cell r="C56" t="str">
            <v>Cancer</v>
          </cell>
        </row>
        <row r="57">
          <cell r="A57" t="str">
            <v>Actinic keratosis</v>
          </cell>
          <cell r="B57" t="str">
            <v>Miscellaneous cancer</v>
          </cell>
          <cell r="C57" t="str">
            <v>Cancer</v>
          </cell>
        </row>
        <row r="58">
          <cell r="A58" t="str">
            <v>Bone metastases</v>
          </cell>
          <cell r="B58" t="str">
            <v>Miscellaneous cancer</v>
          </cell>
          <cell r="C58" t="str">
            <v>Cancer</v>
          </cell>
        </row>
        <row r="59">
          <cell r="A59" t="str">
            <v>Brain metastases</v>
          </cell>
          <cell r="B59" t="str">
            <v>Miscellaneous cancer</v>
          </cell>
          <cell r="C59" t="str">
            <v>Cancer</v>
          </cell>
        </row>
        <row r="60">
          <cell r="A60" t="str">
            <v>Cachexia (wasting), cancer related</v>
          </cell>
          <cell r="B60" t="str">
            <v>Miscellaneous cancer</v>
          </cell>
          <cell r="C60" t="str">
            <v>Cancer</v>
          </cell>
        </row>
        <row r="61">
          <cell r="A61" t="str">
            <v>Cancer adjunct therapy</v>
          </cell>
          <cell r="B61" t="str">
            <v>Miscellaneous cancer</v>
          </cell>
          <cell r="C61" t="str">
            <v>Cancer</v>
          </cell>
        </row>
        <row r="62">
          <cell r="A62" t="str">
            <v>Cancer-related bone loss</v>
          </cell>
          <cell r="B62" t="str">
            <v>Miscellaneous cancer</v>
          </cell>
          <cell r="C62" t="str">
            <v>Cancer</v>
          </cell>
        </row>
        <row r="63">
          <cell r="A63" t="str">
            <v>Chemotherapy-induced hyperuricaemia</v>
          </cell>
          <cell r="B63" t="str">
            <v>Miscellaneous cancer</v>
          </cell>
          <cell r="C63" t="str">
            <v>Cancer</v>
          </cell>
        </row>
        <row r="64">
          <cell r="A64" t="str">
            <v>Chemotherapy-induced side effects</v>
          </cell>
          <cell r="B64" t="str">
            <v>Miscellaneous cancer</v>
          </cell>
          <cell r="C64" t="str">
            <v>Cancer</v>
          </cell>
        </row>
        <row r="65">
          <cell r="A65" t="str">
            <v>General cancer indications</v>
          </cell>
          <cell r="B65" t="str">
            <v>Miscellaneous cancer</v>
          </cell>
          <cell r="C65" t="str">
            <v>Cancer</v>
          </cell>
        </row>
        <row r="66">
          <cell r="A66" t="str">
            <v>Li-Fraumeni syndrome (LFS)</v>
          </cell>
          <cell r="B66" t="str">
            <v>Miscellaneous cancer</v>
          </cell>
          <cell r="C66" t="str">
            <v>Cancer</v>
          </cell>
        </row>
        <row r="67">
          <cell r="A67" t="str">
            <v>Malignant ascites</v>
          </cell>
          <cell r="B67" t="str">
            <v>Miscellaneous cancer</v>
          </cell>
          <cell r="C67" t="str">
            <v>Cancer</v>
          </cell>
        </row>
        <row r="68">
          <cell r="A68" t="str">
            <v>Neoplastic meningitis</v>
          </cell>
          <cell r="B68" t="str">
            <v>Miscellaneous cancer</v>
          </cell>
          <cell r="C68" t="str">
            <v>Cancer</v>
          </cell>
        </row>
        <row r="69">
          <cell r="A69" t="str">
            <v>Radiotherapy-induced side effects</v>
          </cell>
          <cell r="B69" t="str">
            <v>Miscellaneous cancer</v>
          </cell>
          <cell r="C69" t="str">
            <v>Cancer</v>
          </cell>
        </row>
        <row r="70">
          <cell r="A70" t="str">
            <v>Tumour-induced hypercalcaemia</v>
          </cell>
          <cell r="B70" t="str">
            <v>Miscellaneous cancer</v>
          </cell>
          <cell r="C70" t="str">
            <v>Cancer</v>
          </cell>
        </row>
        <row r="71">
          <cell r="A71" t="str">
            <v>Adrenocortical carcinoma (ACC)</v>
          </cell>
          <cell r="B71" t="str">
            <v>Solid tumors</v>
          </cell>
          <cell r="C71" t="str">
            <v>Cancer</v>
          </cell>
        </row>
        <row r="72">
          <cell r="A72" t="str">
            <v>Anal dysplasia</v>
          </cell>
          <cell r="B72" t="str">
            <v>Solid tumors</v>
          </cell>
          <cell r="C72" t="str">
            <v>Cancer</v>
          </cell>
        </row>
        <row r="73">
          <cell r="A73" t="str">
            <v>Basal cell carcinoma (BCC)</v>
          </cell>
          <cell r="B73" t="str">
            <v>Solid tumors</v>
          </cell>
          <cell r="C73" t="str">
            <v>Cancer</v>
          </cell>
        </row>
        <row r="74">
          <cell r="A74" t="str">
            <v>Biliary cancer</v>
          </cell>
          <cell r="B74" t="str">
            <v>Solid tumors</v>
          </cell>
          <cell r="C74" t="str">
            <v>Cancer</v>
          </cell>
        </row>
        <row r="75">
          <cell r="A75" t="str">
            <v>Bladder cancer</v>
          </cell>
          <cell r="B75" t="str">
            <v>Solid tumors</v>
          </cell>
          <cell r="C75" t="str">
            <v>Cancer</v>
          </cell>
        </row>
        <row r="76">
          <cell r="A76" t="str">
            <v>Bone cancer (Osteosarcoma)</v>
          </cell>
          <cell r="B76" t="str">
            <v>Solid tumors</v>
          </cell>
          <cell r="C76" t="str">
            <v>Cancer</v>
          </cell>
        </row>
        <row r="77">
          <cell r="A77" t="str">
            <v>Brain cancer</v>
          </cell>
          <cell r="B77" t="str">
            <v>Solid tumors</v>
          </cell>
          <cell r="C77" t="str">
            <v>Cancer</v>
          </cell>
        </row>
        <row r="78">
          <cell r="A78" t="str">
            <v>Breast cancer</v>
          </cell>
          <cell r="B78" t="str">
            <v>Solid tumors</v>
          </cell>
          <cell r="C78" t="str">
            <v>Cancer</v>
          </cell>
        </row>
        <row r="79">
          <cell r="A79" t="str">
            <v>Breast cancer, risk reduction</v>
          </cell>
          <cell r="B79" t="str">
            <v>Solid tumors</v>
          </cell>
          <cell r="C79" t="str">
            <v>Cancer</v>
          </cell>
        </row>
        <row r="80">
          <cell r="A80" t="str">
            <v>Cervical cancer</v>
          </cell>
          <cell r="B80" t="str">
            <v>Solid tumors</v>
          </cell>
          <cell r="C80" t="str">
            <v>Cancer</v>
          </cell>
        </row>
        <row r="81">
          <cell r="A81" t="str">
            <v>Cervical cancer prophylaxis</v>
          </cell>
          <cell r="B81" t="str">
            <v>Solid tumors</v>
          </cell>
          <cell r="C81" t="str">
            <v>Cancer</v>
          </cell>
        </row>
        <row r="82">
          <cell r="A82" t="str">
            <v>Cervical dysplasia</v>
          </cell>
          <cell r="B82" t="str">
            <v>Solid tumors</v>
          </cell>
          <cell r="C82" t="str">
            <v>Cancer</v>
          </cell>
        </row>
        <row r="83">
          <cell r="A83" t="str">
            <v>Colorectal cancer</v>
          </cell>
          <cell r="B83" t="str">
            <v>Solid tumors</v>
          </cell>
          <cell r="C83" t="str">
            <v>Cancer</v>
          </cell>
        </row>
        <row r="84">
          <cell r="A84" t="str">
            <v>Fallopian tube cancer</v>
          </cell>
          <cell r="B84" t="str">
            <v>Solid tumors</v>
          </cell>
          <cell r="C84" t="str">
            <v>Cancer</v>
          </cell>
        </row>
        <row r="85">
          <cell r="A85" t="str">
            <v>Familial adenomatous polyposis (FAP)</v>
          </cell>
          <cell r="B85" t="str">
            <v>Solid tumors</v>
          </cell>
          <cell r="C85" t="str">
            <v>Cancer</v>
          </cell>
        </row>
        <row r="86">
          <cell r="A86" t="str">
            <v>Gastro-intestinal adenocarcinoma</v>
          </cell>
          <cell r="B86" t="str">
            <v>Solid tumors</v>
          </cell>
          <cell r="C86" t="str">
            <v>Cancer</v>
          </cell>
        </row>
        <row r="87">
          <cell r="A87" t="str">
            <v>Gastro-intestinal stromal tumours (GIST)</v>
          </cell>
          <cell r="B87" t="str">
            <v>Solid tumors</v>
          </cell>
          <cell r="C87" t="str">
            <v>Cancer</v>
          </cell>
        </row>
        <row r="88">
          <cell r="A88" t="str">
            <v>Germ cell tumour</v>
          </cell>
          <cell r="B88" t="str">
            <v>Solid tumors</v>
          </cell>
          <cell r="C88" t="str">
            <v>Cancer</v>
          </cell>
        </row>
        <row r="89">
          <cell r="A89" t="str">
            <v>Glioblastoma Multiforme</v>
          </cell>
          <cell r="B89" t="str">
            <v>Solid tumors</v>
          </cell>
          <cell r="C89" t="str">
            <v>Cancer</v>
          </cell>
        </row>
        <row r="90">
          <cell r="A90" t="str">
            <v>Glioma</v>
          </cell>
          <cell r="B90" t="str">
            <v>Solid tumors</v>
          </cell>
          <cell r="C90" t="str">
            <v>Cancer</v>
          </cell>
        </row>
        <row r="91">
          <cell r="A91" t="str">
            <v>Head &amp; neck cancers</v>
          </cell>
          <cell r="B91" t="str">
            <v>Solid tumors</v>
          </cell>
          <cell r="C91" t="str">
            <v>Cancer</v>
          </cell>
        </row>
        <row r="92">
          <cell r="A92" t="str">
            <v>Hepatoma, liver cancer</v>
          </cell>
          <cell r="B92" t="str">
            <v>Solid tumors</v>
          </cell>
          <cell r="C92" t="str">
            <v>Cancer</v>
          </cell>
        </row>
        <row r="93">
          <cell r="A93" t="str">
            <v>Leiomyosarcoma</v>
          </cell>
          <cell r="B93" t="str">
            <v>Solid tumors</v>
          </cell>
          <cell r="C93" t="str">
            <v>Cancer</v>
          </cell>
        </row>
        <row r="94">
          <cell r="A94" t="str">
            <v>Lung cancer</v>
          </cell>
          <cell r="B94" t="str">
            <v>Solid tumors</v>
          </cell>
          <cell r="C94" t="str">
            <v>Cancer</v>
          </cell>
        </row>
        <row r="95">
          <cell r="A95" t="str">
            <v>Melanoma</v>
          </cell>
          <cell r="B95" t="str">
            <v>Solid tumors</v>
          </cell>
          <cell r="C95" t="str">
            <v>Cancer</v>
          </cell>
        </row>
        <row r="96">
          <cell r="A96" t="str">
            <v>Mesothelioma</v>
          </cell>
          <cell r="B96" t="str">
            <v>Solid tumors</v>
          </cell>
          <cell r="C96" t="str">
            <v>Cancer</v>
          </cell>
        </row>
        <row r="97">
          <cell r="A97" t="str">
            <v>Neuroblastoma</v>
          </cell>
          <cell r="B97" t="str">
            <v>Solid tumors</v>
          </cell>
          <cell r="C97" t="str">
            <v>Cancer</v>
          </cell>
        </row>
        <row r="98">
          <cell r="A98" t="str">
            <v>Neuroendocrine tumour</v>
          </cell>
          <cell r="B98" t="str">
            <v>Solid tumors</v>
          </cell>
          <cell r="C98" t="str">
            <v>Cancer</v>
          </cell>
        </row>
        <row r="99">
          <cell r="A99" t="str">
            <v>Non-small cell lung cancer (NSCLC)</v>
          </cell>
          <cell r="B99" t="str">
            <v>Solid tumors</v>
          </cell>
          <cell r="C99" t="str">
            <v>Cancer</v>
          </cell>
        </row>
        <row r="100">
          <cell r="A100" t="str">
            <v>Oesophageal cancer</v>
          </cell>
          <cell r="B100" t="str">
            <v>Solid tumors</v>
          </cell>
          <cell r="C100" t="str">
            <v>Cancer</v>
          </cell>
        </row>
        <row r="101">
          <cell r="A101" t="str">
            <v>Ovarian cancer</v>
          </cell>
          <cell r="B101" t="str">
            <v>Solid tumors</v>
          </cell>
          <cell r="C101" t="str">
            <v>Cancer</v>
          </cell>
        </row>
        <row r="102">
          <cell r="A102" t="str">
            <v>Pancreatic Cancer</v>
          </cell>
          <cell r="B102" t="str">
            <v>Solid tumors</v>
          </cell>
          <cell r="C102" t="str">
            <v>Cancer</v>
          </cell>
        </row>
        <row r="103">
          <cell r="A103" t="str">
            <v>Penile cancer</v>
          </cell>
          <cell r="B103" t="str">
            <v>Solid tumors</v>
          </cell>
          <cell r="C103" t="str">
            <v>Cancer</v>
          </cell>
        </row>
        <row r="104">
          <cell r="A104" t="str">
            <v>Pheochromocytoma</v>
          </cell>
          <cell r="B104" t="str">
            <v>Solid tumors</v>
          </cell>
          <cell r="C104" t="str">
            <v>Cancer</v>
          </cell>
        </row>
        <row r="105">
          <cell r="A105" t="str">
            <v>Prostate cancer</v>
          </cell>
          <cell r="B105" t="str">
            <v>Solid tumors</v>
          </cell>
          <cell r="C105" t="str">
            <v>Cancer</v>
          </cell>
        </row>
        <row r="106">
          <cell r="A106" t="str">
            <v>Renal cell carcinoma (RCC)</v>
          </cell>
          <cell r="B106" t="str">
            <v>Solid tumors</v>
          </cell>
          <cell r="C106" t="str">
            <v>Cancer</v>
          </cell>
        </row>
        <row r="107">
          <cell r="A107" t="str">
            <v>Retinoblastoma</v>
          </cell>
          <cell r="B107" t="str">
            <v>Solid tumors</v>
          </cell>
          <cell r="C107" t="str">
            <v>Cancer</v>
          </cell>
        </row>
        <row r="108">
          <cell r="A108" t="str">
            <v>Skin cancer, non-melanoma</v>
          </cell>
          <cell r="B108" t="str">
            <v>Solid tumors</v>
          </cell>
          <cell r="C108" t="str">
            <v>Cancer</v>
          </cell>
        </row>
        <row r="109">
          <cell r="A109" t="str">
            <v>Small cell lung cancer (SCLC)</v>
          </cell>
          <cell r="B109" t="str">
            <v>Solid tumors</v>
          </cell>
          <cell r="C109" t="str">
            <v>Cancer</v>
          </cell>
        </row>
        <row r="110">
          <cell r="A110" t="str">
            <v>Soft tissue sarcoma</v>
          </cell>
          <cell r="B110" t="str">
            <v>Solid tumors</v>
          </cell>
          <cell r="C110" t="str">
            <v>Cancer</v>
          </cell>
        </row>
        <row r="111">
          <cell r="A111" t="str">
            <v>Solid tumour indications</v>
          </cell>
          <cell r="B111" t="str">
            <v>Solid tumors</v>
          </cell>
          <cell r="C111" t="str">
            <v>Cancer</v>
          </cell>
        </row>
        <row r="112">
          <cell r="A112" t="str">
            <v>Squamous cell carcinoma</v>
          </cell>
          <cell r="B112" t="str">
            <v>Solid tumors</v>
          </cell>
          <cell r="C112" t="str">
            <v>Cancer</v>
          </cell>
        </row>
        <row r="113">
          <cell r="A113" t="str">
            <v>Stomach cancer</v>
          </cell>
          <cell r="B113" t="str">
            <v>Solid tumors</v>
          </cell>
          <cell r="C113" t="str">
            <v>Cancer</v>
          </cell>
        </row>
        <row r="114">
          <cell r="A114" t="str">
            <v>Testicular cancer</v>
          </cell>
          <cell r="B114" t="str">
            <v>Solid tumors</v>
          </cell>
          <cell r="C114" t="str">
            <v>Cancer</v>
          </cell>
        </row>
        <row r="115">
          <cell r="A115" t="str">
            <v>Thyroid cancer</v>
          </cell>
          <cell r="B115" t="str">
            <v>Solid tumors</v>
          </cell>
          <cell r="C115" t="str">
            <v>Cancer</v>
          </cell>
        </row>
        <row r="116">
          <cell r="A116" t="str">
            <v>Uterine cancer</v>
          </cell>
          <cell r="B116" t="str">
            <v>Solid tumors</v>
          </cell>
          <cell r="C116" t="str">
            <v>Cancer</v>
          </cell>
        </row>
        <row r="117">
          <cell r="A117" t="str">
            <v>Vaginal cancer</v>
          </cell>
          <cell r="B117" t="str">
            <v>Solid tumors</v>
          </cell>
          <cell r="C117" t="str">
            <v>Cancer</v>
          </cell>
        </row>
        <row r="118">
          <cell r="A118" t="str">
            <v>Vulvar dysplasia</v>
          </cell>
          <cell r="B118" t="str">
            <v>Solid tumors</v>
          </cell>
          <cell r="C118" t="str">
            <v>Cancer</v>
          </cell>
        </row>
        <row r="119">
          <cell r="A119" t="str">
            <v>Wilms' tumour</v>
          </cell>
          <cell r="B119" t="str">
            <v>Solid tumors</v>
          </cell>
          <cell r="C119" t="str">
            <v>Cancer</v>
          </cell>
        </row>
        <row r="120">
          <cell r="A120" t="str">
            <v>Arrhythmia, supraventricular</v>
          </cell>
          <cell r="B120" t="str">
            <v>Cardiac arrhythmias</v>
          </cell>
          <cell r="C120" t="str">
            <v>Cardiovascular</v>
          </cell>
        </row>
        <row r="121">
          <cell r="A121" t="str">
            <v>Arrhythmia, ventricular</v>
          </cell>
          <cell r="B121" t="str">
            <v>Cardiac arrhythmias</v>
          </cell>
          <cell r="C121" t="str">
            <v>Cardiovascular</v>
          </cell>
        </row>
        <row r="122">
          <cell r="A122" t="str">
            <v>Atrial fibrillation (AF)</v>
          </cell>
          <cell r="B122" t="str">
            <v>Cardiac arrhythmias</v>
          </cell>
          <cell r="C122" t="str">
            <v>Cardiovascular</v>
          </cell>
        </row>
        <row r="123">
          <cell r="A123" t="str">
            <v>Abdominal aortic aneurysm</v>
          </cell>
          <cell r="B123" t="str">
            <v>Generalized CVS disorders</v>
          </cell>
          <cell r="C123" t="str">
            <v>Cardiovascular</v>
          </cell>
        </row>
        <row r="124">
          <cell r="A124" t="str">
            <v>Atherosclerosis</v>
          </cell>
          <cell r="B124" t="str">
            <v>Generalized CVS disorders</v>
          </cell>
          <cell r="C124" t="str">
            <v>Cardiovascular</v>
          </cell>
        </row>
        <row r="125">
          <cell r="A125" t="str">
            <v>Dilated cardiomyopathy</v>
          </cell>
          <cell r="B125" t="str">
            <v>Generalized CVS disorders</v>
          </cell>
          <cell r="C125" t="str">
            <v>Cardiovascular</v>
          </cell>
        </row>
        <row r="126">
          <cell r="A126" t="str">
            <v>Diuretic-induced potassium depletion</v>
          </cell>
          <cell r="B126" t="str">
            <v>Generalized CVS disorders</v>
          </cell>
          <cell r="C126" t="str">
            <v>Cardiovascular</v>
          </cell>
        </row>
        <row r="127">
          <cell r="A127" t="str">
            <v>General cardiovascular indications</v>
          </cell>
          <cell r="B127" t="str">
            <v>Generalized CVS disorders</v>
          </cell>
          <cell r="C127" t="str">
            <v>Cardiovascular</v>
          </cell>
        </row>
        <row r="128">
          <cell r="A128" t="str">
            <v>Hyperlipidaemia</v>
          </cell>
          <cell r="B128" t="str">
            <v>Generalized CVS disorders</v>
          </cell>
          <cell r="C128" t="str">
            <v>Cardiovascular</v>
          </cell>
        </row>
        <row r="129">
          <cell r="A129" t="str">
            <v>Hypertension (HTN)</v>
          </cell>
          <cell r="B129" t="str">
            <v>Generalized CVS disorders</v>
          </cell>
          <cell r="C129" t="str">
            <v>Cardiovascular</v>
          </cell>
        </row>
        <row r="130">
          <cell r="A130" t="str">
            <v>Hypertrophic cardiomyopathy</v>
          </cell>
          <cell r="B130" t="str">
            <v>Generalized CVS disorders</v>
          </cell>
          <cell r="C130" t="str">
            <v>Cardiovascular</v>
          </cell>
        </row>
        <row r="131">
          <cell r="A131" t="str">
            <v>Hypotension</v>
          </cell>
          <cell r="B131" t="str">
            <v>Generalized CVS disorders</v>
          </cell>
          <cell r="C131" t="str">
            <v>Cardiovascular</v>
          </cell>
        </row>
        <row r="132">
          <cell r="A132" t="str">
            <v>Oedema</v>
          </cell>
          <cell r="B132" t="str">
            <v>Generalized CVS disorders</v>
          </cell>
          <cell r="C132" t="str">
            <v>Cardiovascular</v>
          </cell>
        </row>
        <row r="133">
          <cell r="A133" t="str">
            <v>Patent ductus arteriosus</v>
          </cell>
          <cell r="B133" t="str">
            <v>Generalized CVS disorders</v>
          </cell>
          <cell r="C133" t="str">
            <v>Cardiovascular</v>
          </cell>
        </row>
        <row r="134">
          <cell r="A134" t="str">
            <v>Pulmonary hypertension</v>
          </cell>
          <cell r="B134" t="str">
            <v>Generalized CVS disorders</v>
          </cell>
          <cell r="C134" t="str">
            <v>Cardiovascular</v>
          </cell>
        </row>
        <row r="135">
          <cell r="A135" t="str">
            <v>Angina pectoris</v>
          </cell>
          <cell r="B135" t="str">
            <v>Ischaemic heart disease</v>
          </cell>
          <cell r="C135" t="str">
            <v>Cardiovascular</v>
          </cell>
        </row>
        <row r="136">
          <cell r="A136" t="str">
            <v>Angina, chronic stable</v>
          </cell>
          <cell r="B136" t="str">
            <v>Ischaemic heart disease</v>
          </cell>
          <cell r="C136" t="str">
            <v>Cardiovascular</v>
          </cell>
        </row>
        <row r="137">
          <cell r="A137" t="str">
            <v>Angina, unstable</v>
          </cell>
          <cell r="B137" t="str">
            <v>Ischaemic heart disease</v>
          </cell>
          <cell r="C137" t="str">
            <v>Cardiovascular</v>
          </cell>
        </row>
        <row r="138">
          <cell r="A138" t="str">
            <v>Angioplasty</v>
          </cell>
          <cell r="B138" t="str">
            <v>Ischaemic heart disease</v>
          </cell>
          <cell r="C138" t="str">
            <v>Cardiovascular</v>
          </cell>
        </row>
        <row r="139">
          <cell r="A139" t="str">
            <v>Angioplasty complications, prevention</v>
          </cell>
          <cell r="B139" t="str">
            <v>Ischaemic heart disease</v>
          </cell>
          <cell r="C139" t="str">
            <v>Cardiovascular</v>
          </cell>
        </row>
        <row r="140">
          <cell r="A140" t="str">
            <v>Cardiogenic shock</v>
          </cell>
          <cell r="B140" t="str">
            <v>Ischaemic heart disease</v>
          </cell>
          <cell r="C140" t="str">
            <v>Cardiovascular</v>
          </cell>
        </row>
        <row r="141">
          <cell r="A141" t="str">
            <v>Congestive heart failure (CHF)</v>
          </cell>
          <cell r="B141" t="str">
            <v>Ischaemic heart disease</v>
          </cell>
          <cell r="C141" t="str">
            <v>Cardiovascular</v>
          </cell>
        </row>
        <row r="142">
          <cell r="A142" t="str">
            <v>Coronary artery disease (CAD)</v>
          </cell>
          <cell r="B142" t="str">
            <v>Ischaemic heart disease</v>
          </cell>
          <cell r="C142" t="str">
            <v>Cardiovascular</v>
          </cell>
        </row>
        <row r="143">
          <cell r="A143" t="str">
            <v>Myocardial infarction prophylaxis</v>
          </cell>
          <cell r="B143" t="str">
            <v>Ischaemic heart disease</v>
          </cell>
          <cell r="C143" t="str">
            <v>Cardiovascular</v>
          </cell>
        </row>
        <row r="144">
          <cell r="A144" t="str">
            <v>Myocardial infarction, acute (AMI)</v>
          </cell>
          <cell r="B144" t="str">
            <v>Ischaemic heart disease</v>
          </cell>
          <cell r="C144" t="str">
            <v>Cardiovascular</v>
          </cell>
        </row>
        <row r="145">
          <cell r="A145" t="str">
            <v>Arteriovenous fistula</v>
          </cell>
          <cell r="B145" t="str">
            <v>Peripheral vascular disorders</v>
          </cell>
          <cell r="C145" t="str">
            <v>Cardiovascular</v>
          </cell>
        </row>
        <row r="146">
          <cell r="A146" t="str">
            <v>Intermittent claudication</v>
          </cell>
          <cell r="B146" t="str">
            <v>Peripheral vascular disorders</v>
          </cell>
          <cell r="C146" t="str">
            <v>Cardiovascular</v>
          </cell>
        </row>
        <row r="147">
          <cell r="A147" t="str">
            <v>Peripheral vascular disease (PVD)</v>
          </cell>
          <cell r="B147" t="str">
            <v>Peripheral vascular disorders</v>
          </cell>
          <cell r="C147" t="str">
            <v>Cardiovascular</v>
          </cell>
        </row>
        <row r="148">
          <cell r="A148" t="str">
            <v>Raynaud's disease</v>
          </cell>
          <cell r="B148" t="str">
            <v>Peripheral vascular disorders</v>
          </cell>
          <cell r="C148" t="str">
            <v>Cardiovascular</v>
          </cell>
        </row>
        <row r="149">
          <cell r="A149" t="str">
            <v>Thromboangiitis obliterans/Buerger's disease</v>
          </cell>
          <cell r="B149" t="str">
            <v>Peripheral vascular disorders</v>
          </cell>
          <cell r="C149" t="str">
            <v>Cardiovascular</v>
          </cell>
        </row>
        <row r="150">
          <cell r="A150" t="str">
            <v>Stroke prophylaxis, general</v>
          </cell>
          <cell r="B150" t="str">
            <v>Stroke</v>
          </cell>
          <cell r="C150" t="str">
            <v>Cardiovascular</v>
          </cell>
        </row>
        <row r="151">
          <cell r="A151" t="str">
            <v>Stroke prophylaxis, secondary to acute coronary syndrome (ACS)</v>
          </cell>
          <cell r="B151" t="str">
            <v>Stroke</v>
          </cell>
          <cell r="C151" t="str">
            <v>Cardiovascular</v>
          </cell>
        </row>
        <row r="152">
          <cell r="A152" t="str">
            <v>Stroke prophylaxis, secondary to Atrial fibrillation (AF)</v>
          </cell>
          <cell r="B152" t="str">
            <v>Stroke</v>
          </cell>
          <cell r="C152" t="str">
            <v>Cardiovascular</v>
          </cell>
        </row>
        <row r="153">
          <cell r="A153" t="str">
            <v>Stroke, acute</v>
          </cell>
          <cell r="B153" t="str">
            <v>Stroke</v>
          </cell>
          <cell r="C153" t="str">
            <v>Cardiovascular</v>
          </cell>
        </row>
        <row r="154">
          <cell r="A154" t="str">
            <v>Subarachnoid haemorrhage</v>
          </cell>
          <cell r="B154" t="str">
            <v>Stroke</v>
          </cell>
          <cell r="C154" t="str">
            <v>Cardiovascular</v>
          </cell>
        </row>
        <row r="155">
          <cell r="A155" t="str">
            <v>Transient ischaemic attacks (TIAs)</v>
          </cell>
          <cell r="B155" t="str">
            <v>Stroke</v>
          </cell>
          <cell r="C155" t="str">
            <v>Cardiovascular</v>
          </cell>
        </row>
        <row r="156">
          <cell r="A156" t="str">
            <v>Diabetic cardiomyopathy</v>
          </cell>
          <cell r="B156" t="str">
            <v>Diabetes compliations</v>
          </cell>
          <cell r="C156" t="str">
            <v>Diabetes</v>
          </cell>
        </row>
        <row r="157">
          <cell r="A157" t="str">
            <v>Diabetic complications, other</v>
          </cell>
          <cell r="B157" t="str">
            <v>Diabetes compliations</v>
          </cell>
          <cell r="C157" t="str">
            <v>Diabetes</v>
          </cell>
        </row>
        <row r="158">
          <cell r="A158" t="str">
            <v>Diabetic nephropathy</v>
          </cell>
          <cell r="B158" t="str">
            <v>Diabetes compliations</v>
          </cell>
          <cell r="C158" t="str">
            <v>Diabetes</v>
          </cell>
        </row>
        <row r="159">
          <cell r="A159" t="str">
            <v>Diabetic neuropathy</v>
          </cell>
          <cell r="B159" t="str">
            <v>Diabetes compliations</v>
          </cell>
          <cell r="C159" t="str">
            <v>Diabetes</v>
          </cell>
        </row>
        <row r="160">
          <cell r="A160" t="str">
            <v>Diabetic retinopathy</v>
          </cell>
          <cell r="B160" t="str">
            <v>Diabetes compliations</v>
          </cell>
          <cell r="C160" t="str">
            <v>Diabetes</v>
          </cell>
        </row>
        <row r="161">
          <cell r="A161" t="str">
            <v>Hypoglycaemia</v>
          </cell>
          <cell r="B161" t="str">
            <v>Diabetes compliations</v>
          </cell>
          <cell r="C161" t="str">
            <v>Diabetes</v>
          </cell>
        </row>
        <row r="162">
          <cell r="A162" t="str">
            <v>Diabetes, type I (juvenile onset)</v>
          </cell>
          <cell r="B162" t="str">
            <v>Diabetes treatment</v>
          </cell>
          <cell r="C162" t="str">
            <v>Diabetes</v>
          </cell>
        </row>
        <row r="163">
          <cell r="A163" t="str">
            <v>Diabetes, type II (maturity onset)</v>
          </cell>
          <cell r="B163" t="str">
            <v>Diabetes treatment</v>
          </cell>
          <cell r="C163" t="str">
            <v>Diabetes</v>
          </cell>
        </row>
        <row r="164">
          <cell r="A164" t="str">
            <v>Acid-related dyspepsia</v>
          </cell>
          <cell r="B164" t="str">
            <v>Acid disorders</v>
          </cell>
          <cell r="C164" t="str">
            <v>Gastro-intestinal</v>
          </cell>
        </row>
        <row r="165">
          <cell r="A165" t="str">
            <v>Gastritis</v>
          </cell>
          <cell r="B165" t="str">
            <v>Acid disorders</v>
          </cell>
          <cell r="C165" t="str">
            <v>Gastro-intestinal</v>
          </cell>
        </row>
        <row r="166">
          <cell r="A166" t="str">
            <v>Gastro-oesophageal reflux disease (GORD/GERD)</v>
          </cell>
          <cell r="B166" t="str">
            <v>Acid disorders</v>
          </cell>
          <cell r="C166" t="str">
            <v>Gastro-intestinal</v>
          </cell>
        </row>
        <row r="167">
          <cell r="A167" t="str">
            <v>General acid disorders</v>
          </cell>
          <cell r="B167" t="str">
            <v>Acid disorders</v>
          </cell>
          <cell r="C167" t="str">
            <v>Gastro-intestinal</v>
          </cell>
        </row>
        <row r="168">
          <cell r="A168" t="str">
            <v>Ulcers, duodenal</v>
          </cell>
          <cell r="B168" t="str">
            <v>Acid disorders</v>
          </cell>
          <cell r="C168" t="str">
            <v>Gastro-intestinal</v>
          </cell>
        </row>
        <row r="169">
          <cell r="A169" t="str">
            <v>Ulcers, gastric</v>
          </cell>
          <cell r="B169" t="str">
            <v>Acid disorders</v>
          </cell>
          <cell r="C169" t="str">
            <v>Gastro-intestinal</v>
          </cell>
        </row>
        <row r="170">
          <cell r="A170" t="str">
            <v>Ulcers, H. pylori-induced</v>
          </cell>
          <cell r="B170" t="str">
            <v>Acid disorders</v>
          </cell>
          <cell r="C170" t="str">
            <v>Gastro-intestinal</v>
          </cell>
        </row>
        <row r="171">
          <cell r="A171" t="str">
            <v>Ulcers, NSAID-induced</v>
          </cell>
          <cell r="B171" t="str">
            <v>Acid disorders</v>
          </cell>
          <cell r="C171" t="str">
            <v>Gastro-intestinal</v>
          </cell>
        </row>
        <row r="172">
          <cell r="A172" t="str">
            <v>Ulcers, peptic</v>
          </cell>
          <cell r="B172" t="str">
            <v>Acid disorders</v>
          </cell>
          <cell r="C172" t="str">
            <v>Gastro-intestinal</v>
          </cell>
        </row>
        <row r="173">
          <cell r="A173" t="str">
            <v>Ulcers, post-operative and stress-induced</v>
          </cell>
          <cell r="B173" t="str">
            <v>Acid disorders</v>
          </cell>
          <cell r="C173" t="str">
            <v>Gastro-intestinal</v>
          </cell>
        </row>
        <row r="174">
          <cell r="A174" t="str">
            <v>Zollinger-Ellison syndrome</v>
          </cell>
          <cell r="B174" t="str">
            <v>Acid disorders</v>
          </cell>
          <cell r="C174" t="str">
            <v>Gastro-intestinal</v>
          </cell>
        </row>
        <row r="175">
          <cell r="A175" t="str">
            <v>Crohn's disease</v>
          </cell>
          <cell r="B175" t="str">
            <v>Inflammatory bowel disease</v>
          </cell>
          <cell r="C175" t="str">
            <v>Gastro-intestinal</v>
          </cell>
        </row>
        <row r="176">
          <cell r="A176" t="str">
            <v>Inflammatory bowel disease (IBD), unspecified</v>
          </cell>
          <cell r="B176" t="str">
            <v>Inflammatory bowel disease</v>
          </cell>
          <cell r="C176" t="str">
            <v>Gastro-intestinal</v>
          </cell>
        </row>
        <row r="177">
          <cell r="A177" t="str">
            <v>Pouchitis</v>
          </cell>
          <cell r="B177" t="str">
            <v>Inflammatory bowel disease</v>
          </cell>
          <cell r="C177" t="str">
            <v>Gastro-intestinal</v>
          </cell>
        </row>
        <row r="178">
          <cell r="A178" t="str">
            <v>Ulcerative colitis</v>
          </cell>
          <cell r="B178" t="str">
            <v>Inflammatory bowel disease</v>
          </cell>
          <cell r="C178" t="str">
            <v>Gastro-intestinal</v>
          </cell>
        </row>
        <row r="179">
          <cell r="A179" t="str">
            <v>Anal fissure</v>
          </cell>
          <cell r="B179" t="str">
            <v>Miscellaneous gastro-intestinal disorders</v>
          </cell>
          <cell r="C179" t="str">
            <v>Gastro-intestinal</v>
          </cell>
        </row>
        <row r="180">
          <cell r="A180" t="str">
            <v>Barrett's oesophagus</v>
          </cell>
          <cell r="B180" t="str">
            <v>Miscellaneous gastro-intestinal disorders</v>
          </cell>
          <cell r="C180" t="str">
            <v>Gastro-intestinal</v>
          </cell>
        </row>
        <row r="181">
          <cell r="A181" t="str">
            <v>Bowel clearance</v>
          </cell>
          <cell r="B181" t="str">
            <v>Miscellaneous gastro-intestinal disorders</v>
          </cell>
          <cell r="C181" t="str">
            <v>Gastro-intestinal</v>
          </cell>
        </row>
        <row r="182">
          <cell r="A182" t="str">
            <v>Campylobacter enteritis</v>
          </cell>
          <cell r="B182" t="str">
            <v>Miscellaneous gastro-intestinal disorders</v>
          </cell>
          <cell r="C182" t="str">
            <v>Gastro-intestinal</v>
          </cell>
        </row>
        <row r="183">
          <cell r="A183" t="str">
            <v>Celiac disease</v>
          </cell>
          <cell r="B183" t="str">
            <v>Miscellaneous gastro-intestinal disorders</v>
          </cell>
          <cell r="C183" t="str">
            <v>Gastro-intestinal</v>
          </cell>
        </row>
        <row r="184">
          <cell r="A184" t="str">
            <v>Diverticulitis</v>
          </cell>
          <cell r="B184" t="str">
            <v>Miscellaneous gastro-intestinal disorders</v>
          </cell>
          <cell r="C184" t="str">
            <v>Gastro-intestinal</v>
          </cell>
        </row>
        <row r="185">
          <cell r="A185" t="str">
            <v>Faecal incontinence</v>
          </cell>
          <cell r="B185" t="str">
            <v>Miscellaneous gastro-intestinal disorders</v>
          </cell>
          <cell r="C185" t="str">
            <v>Gastro-intestinal</v>
          </cell>
        </row>
        <row r="186">
          <cell r="A186" t="str">
            <v>Gastro-intestinal fistula</v>
          </cell>
          <cell r="B186" t="str">
            <v>Miscellaneous gastro-intestinal disorders</v>
          </cell>
          <cell r="C186" t="str">
            <v>Gastro-intestinal</v>
          </cell>
        </row>
        <row r="187">
          <cell r="A187" t="str">
            <v>Haemorrhoids</v>
          </cell>
          <cell r="B187" t="str">
            <v>Miscellaneous gastro-intestinal disorders</v>
          </cell>
          <cell r="C187" t="str">
            <v>Gastro-intestinal</v>
          </cell>
        </row>
        <row r="188">
          <cell r="A188" t="str">
            <v>Mucositis</v>
          </cell>
          <cell r="B188" t="str">
            <v>Miscellaneous gastro-intestinal disorders</v>
          </cell>
          <cell r="C188" t="str">
            <v>Gastro-intestinal</v>
          </cell>
        </row>
        <row r="189">
          <cell r="A189" t="str">
            <v>Necrotising enterocolitis</v>
          </cell>
          <cell r="B189" t="str">
            <v>Miscellaneous gastro-intestinal disorders</v>
          </cell>
          <cell r="C189" t="str">
            <v>Gastro-intestinal</v>
          </cell>
        </row>
        <row r="190">
          <cell r="A190" t="str">
            <v>Oesophageal varices</v>
          </cell>
          <cell r="B190" t="str">
            <v>Miscellaneous gastro-intestinal disorders</v>
          </cell>
          <cell r="C190" t="str">
            <v>Gastro-intestinal</v>
          </cell>
        </row>
        <row r="191">
          <cell r="A191" t="str">
            <v>Other gastro-intestinal disorders</v>
          </cell>
          <cell r="B191" t="str">
            <v>Miscellaneous gastro-intestinal disorders</v>
          </cell>
          <cell r="C191" t="str">
            <v>Gastro-intestinal</v>
          </cell>
        </row>
        <row r="192">
          <cell r="A192" t="str">
            <v>Pancreatic insufficiency</v>
          </cell>
          <cell r="B192" t="str">
            <v>Miscellaneous gastro-intestinal disorders</v>
          </cell>
          <cell r="C192" t="str">
            <v>Gastro-intestinal</v>
          </cell>
        </row>
        <row r="193">
          <cell r="A193" t="str">
            <v>Short bowel syndrome</v>
          </cell>
          <cell r="B193" t="str">
            <v>Miscellaneous gastro-intestinal disorders</v>
          </cell>
          <cell r="C193" t="str">
            <v>Gastro-intestinal</v>
          </cell>
        </row>
        <row r="194">
          <cell r="A194" t="str">
            <v>Stomatitis (mouth ulcers)</v>
          </cell>
          <cell r="B194" t="str">
            <v>Miscellaneous gastro-intestinal disorders</v>
          </cell>
          <cell r="C194" t="str">
            <v>Gastro-intestinal</v>
          </cell>
        </row>
        <row r="195">
          <cell r="A195" t="str">
            <v>Constipation</v>
          </cell>
          <cell r="B195" t="str">
            <v>Motility disorders</v>
          </cell>
          <cell r="C195" t="str">
            <v>Gastro-intestinal</v>
          </cell>
        </row>
        <row r="196">
          <cell r="A196" t="str">
            <v>Constipation, opioid-induced</v>
          </cell>
          <cell r="B196" t="str">
            <v>Motility disorders</v>
          </cell>
          <cell r="C196" t="str">
            <v>Gastro-intestinal</v>
          </cell>
        </row>
        <row r="197">
          <cell r="A197" t="str">
            <v>Diarrhoea</v>
          </cell>
          <cell r="B197" t="str">
            <v>Motility disorders</v>
          </cell>
          <cell r="C197" t="str">
            <v>Gastro-intestinal</v>
          </cell>
        </row>
        <row r="198">
          <cell r="A198" t="str">
            <v>Functional dyspepsia</v>
          </cell>
          <cell r="B198" t="str">
            <v>Motility disorders</v>
          </cell>
          <cell r="C198" t="str">
            <v>Gastro-intestinal</v>
          </cell>
        </row>
        <row r="199">
          <cell r="A199" t="str">
            <v>Gastroparesis</v>
          </cell>
          <cell r="B199" t="str">
            <v>Motility disorders</v>
          </cell>
          <cell r="C199" t="str">
            <v>Gastro-intestinal</v>
          </cell>
        </row>
        <row r="200">
          <cell r="A200" t="str">
            <v>GI spasm</v>
          </cell>
          <cell r="B200" t="str">
            <v>Motility disorders</v>
          </cell>
          <cell r="C200" t="str">
            <v>Gastro-intestinal</v>
          </cell>
        </row>
        <row r="201">
          <cell r="A201" t="str">
            <v>Irritable bowel syndrome (IBS)</v>
          </cell>
          <cell r="B201" t="str">
            <v>Motility disorders</v>
          </cell>
          <cell r="C201" t="str">
            <v>Gastro-intestinal</v>
          </cell>
        </row>
        <row r="202">
          <cell r="A202" t="str">
            <v>Irritable bowel syndrome, constipation-predominant (IBS-C)</v>
          </cell>
          <cell r="B202" t="str">
            <v>Motility disorders</v>
          </cell>
          <cell r="C202" t="str">
            <v>Gastro-intestinal</v>
          </cell>
        </row>
        <row r="203">
          <cell r="A203" t="str">
            <v>Irritable bowel syndrome, diarrhoea-predominant (IBS-D)</v>
          </cell>
          <cell r="B203" t="str">
            <v>Motility disorders</v>
          </cell>
          <cell r="C203" t="str">
            <v>Gastro-intestinal</v>
          </cell>
        </row>
        <row r="204">
          <cell r="A204" t="str">
            <v>Post-operative ileus (POI)</v>
          </cell>
          <cell r="B204" t="str">
            <v>Motility disorders</v>
          </cell>
          <cell r="C204" t="str">
            <v>Gastro-intestinal</v>
          </cell>
        </row>
        <row r="205">
          <cell r="A205" t="str">
            <v>Cholecystitis</v>
          </cell>
          <cell r="B205" t="str">
            <v>Other inflammatory gastro-intestinal disorders</v>
          </cell>
          <cell r="C205" t="str">
            <v>Gastro-intestinal</v>
          </cell>
        </row>
        <row r="206">
          <cell r="A206" t="str">
            <v>Eosinophilic oesophagitis</v>
          </cell>
          <cell r="B206" t="str">
            <v>Other inflammatory gastro-intestinal disorders</v>
          </cell>
          <cell r="C206" t="str">
            <v>Gastro-intestinal</v>
          </cell>
        </row>
        <row r="207">
          <cell r="A207" t="str">
            <v>Pancreatitis</v>
          </cell>
          <cell r="B207" t="str">
            <v>Other inflammatory gastro-intestinal disorders</v>
          </cell>
          <cell r="C207" t="str">
            <v>Gastro-intestinal</v>
          </cell>
        </row>
        <row r="208">
          <cell r="A208" t="str">
            <v>Cholelithiasis/Gallstones</v>
          </cell>
          <cell r="B208" t="str">
            <v>Bilary disorders</v>
          </cell>
          <cell r="C208" t="str">
            <v>Hepatic &amp; biliary</v>
          </cell>
        </row>
        <row r="209">
          <cell r="A209" t="str">
            <v>General biliary disorders</v>
          </cell>
          <cell r="B209" t="str">
            <v>Bilary disorders</v>
          </cell>
          <cell r="C209" t="str">
            <v>Hepatic &amp; biliary</v>
          </cell>
        </row>
        <row r="210">
          <cell r="A210" t="str">
            <v>Sclerosing cholangitis</v>
          </cell>
          <cell r="B210" t="str">
            <v>Bilary disorders</v>
          </cell>
          <cell r="C210" t="str">
            <v>Hepatic &amp; biliary</v>
          </cell>
        </row>
        <row r="211">
          <cell r="A211" t="str">
            <v>Acute liver injury</v>
          </cell>
          <cell r="B211" t="str">
            <v>Hepatic disorders</v>
          </cell>
          <cell r="C211" t="str">
            <v>Hepatic &amp; biliary</v>
          </cell>
        </row>
        <row r="212">
          <cell r="A212" t="str">
            <v>Alcoholic liver disease</v>
          </cell>
          <cell r="B212" t="str">
            <v>Hepatic disorders</v>
          </cell>
          <cell r="C212" t="str">
            <v>Hepatic &amp; biliary</v>
          </cell>
        </row>
        <row r="213">
          <cell r="A213" t="str">
            <v>Autoimmune hepatitis</v>
          </cell>
          <cell r="B213" t="str">
            <v>Hepatic disorders</v>
          </cell>
          <cell r="C213" t="str">
            <v>Hepatic &amp; biliary</v>
          </cell>
        </row>
        <row r="214">
          <cell r="A214" t="str">
            <v>Cholestasis</v>
          </cell>
          <cell r="B214" t="str">
            <v>Hepatic disorders</v>
          </cell>
          <cell r="C214" t="str">
            <v>Hepatic &amp; biliary</v>
          </cell>
        </row>
        <row r="215">
          <cell r="A215" t="str">
            <v>Crigler-Najjar syndrome</v>
          </cell>
          <cell r="B215" t="str">
            <v>Hepatic disorders</v>
          </cell>
          <cell r="C215" t="str">
            <v>Hepatic &amp; biliary</v>
          </cell>
        </row>
        <row r="216">
          <cell r="A216" t="str">
            <v>General liver disorders</v>
          </cell>
          <cell r="B216" t="str">
            <v>Hepatic disorders</v>
          </cell>
          <cell r="C216" t="str">
            <v>Hepatic &amp; biliary</v>
          </cell>
        </row>
        <row r="217">
          <cell r="A217" t="str">
            <v>Hepatic coma</v>
          </cell>
          <cell r="B217" t="str">
            <v>Hepatic disorders</v>
          </cell>
          <cell r="C217" t="str">
            <v>Hepatic &amp; biliary</v>
          </cell>
        </row>
        <row r="218">
          <cell r="A218" t="str">
            <v>Hepatic encephalopathy</v>
          </cell>
          <cell r="B218" t="str">
            <v>Hepatic disorders</v>
          </cell>
          <cell r="C218" t="str">
            <v>Hepatic &amp; biliary</v>
          </cell>
        </row>
        <row r="219">
          <cell r="A219" t="str">
            <v>Hepatic oedema</v>
          </cell>
          <cell r="B219" t="str">
            <v>Hepatic disorders</v>
          </cell>
          <cell r="C219" t="str">
            <v>Hepatic &amp; biliary</v>
          </cell>
        </row>
        <row r="220">
          <cell r="A220" t="str">
            <v>Hyperbilirubinaemia</v>
          </cell>
          <cell r="B220" t="str">
            <v>Hepatic disorders</v>
          </cell>
          <cell r="C220" t="str">
            <v>Hepatic &amp; biliary</v>
          </cell>
        </row>
        <row r="221">
          <cell r="A221" t="str">
            <v>Liver cirrhosis</v>
          </cell>
          <cell r="B221" t="str">
            <v>Hepatic disorders</v>
          </cell>
          <cell r="C221" t="str">
            <v>Hepatic &amp; biliary</v>
          </cell>
        </row>
        <row r="222">
          <cell r="A222" t="str">
            <v>Liver fibrosis</v>
          </cell>
          <cell r="B222" t="str">
            <v>Hepatic disorders</v>
          </cell>
          <cell r="C222" t="str">
            <v>Hepatic &amp; biliary</v>
          </cell>
        </row>
        <row r="223">
          <cell r="A223" t="str">
            <v>Nonalcoholic fatty liver disease (NAFLD)</v>
          </cell>
          <cell r="B223" t="str">
            <v>Hepatic disorders</v>
          </cell>
          <cell r="C223" t="str">
            <v>Hepatic &amp; biliary</v>
          </cell>
        </row>
        <row r="224">
          <cell r="A224" t="str">
            <v>Nonalcoholic steatohepatitis (NASH)</v>
          </cell>
          <cell r="B224" t="str">
            <v>Hepatic disorders</v>
          </cell>
          <cell r="C224" t="str">
            <v>Hepatic &amp; biliary</v>
          </cell>
        </row>
        <row r="225">
          <cell r="A225" t="str">
            <v>Polycystic liver disease</v>
          </cell>
          <cell r="B225" t="str">
            <v>Hepatic disorders</v>
          </cell>
          <cell r="C225" t="str">
            <v>Hepatic &amp; biliary</v>
          </cell>
        </row>
        <row r="226">
          <cell r="A226" t="str">
            <v>Portal hypertension</v>
          </cell>
          <cell r="B226" t="str">
            <v>Hepatic disorders</v>
          </cell>
          <cell r="C226" t="str">
            <v>Hepatic &amp; biliary</v>
          </cell>
        </row>
        <row r="227">
          <cell r="A227" t="str">
            <v>Primary biliary cirrhosis (PBC)</v>
          </cell>
          <cell r="B227" t="str">
            <v>Hepatic disorders</v>
          </cell>
          <cell r="C227" t="str">
            <v>Hepatic &amp; biliary</v>
          </cell>
        </row>
        <row r="228">
          <cell r="A228" t="str">
            <v>Anaemia, AIDS related</v>
          </cell>
          <cell r="B228" t="str">
            <v>HIV associated disorders</v>
          </cell>
          <cell r="C228" t="str">
            <v>HIV &amp; related conditions</v>
          </cell>
        </row>
        <row r="229">
          <cell r="A229" t="str">
            <v>Cachexia (wasting), AIDS related</v>
          </cell>
          <cell r="B229" t="str">
            <v>HIV associated disorders</v>
          </cell>
          <cell r="C229" t="str">
            <v>HIV &amp; related conditions</v>
          </cell>
        </row>
        <row r="230">
          <cell r="A230" t="str">
            <v>Lipodystrophy</v>
          </cell>
          <cell r="B230" t="str">
            <v>HIV associated disorders</v>
          </cell>
          <cell r="C230" t="str">
            <v>HIV &amp; related conditions</v>
          </cell>
        </row>
        <row r="231">
          <cell r="A231" t="str">
            <v>Neutropaenia, AIDS related</v>
          </cell>
          <cell r="B231" t="str">
            <v>HIV associated disorders</v>
          </cell>
          <cell r="C231" t="str">
            <v>HIV &amp; related conditions</v>
          </cell>
        </row>
        <row r="232">
          <cell r="A232" t="str">
            <v>HIV prophylaxis</v>
          </cell>
          <cell r="B232" t="str">
            <v>HIV infections</v>
          </cell>
          <cell r="C232" t="str">
            <v>HIV &amp; related conditions</v>
          </cell>
        </row>
        <row r="233">
          <cell r="A233" t="str">
            <v>HIV treatment</v>
          </cell>
          <cell r="B233" t="str">
            <v>HIV infections</v>
          </cell>
          <cell r="C233" t="str">
            <v>HIV &amp; related conditions</v>
          </cell>
        </row>
        <row r="234">
          <cell r="A234" t="str">
            <v>Kaposi's sarcoma</v>
          </cell>
          <cell r="B234" t="str">
            <v>Malignancies</v>
          </cell>
          <cell r="C234" t="str">
            <v>HIV &amp; related conditions</v>
          </cell>
        </row>
        <row r="235">
          <cell r="A235" t="str">
            <v>CMV infection, AIDS related</v>
          </cell>
          <cell r="B235" t="str">
            <v>Opportunistic infections</v>
          </cell>
          <cell r="C235" t="str">
            <v>HIV &amp; related conditions</v>
          </cell>
        </row>
        <row r="236">
          <cell r="A236" t="str">
            <v>Cryptosporidiosis</v>
          </cell>
          <cell r="B236" t="str">
            <v>Opportunistic infections</v>
          </cell>
          <cell r="C236" t="str">
            <v>HIV &amp; related conditions</v>
          </cell>
        </row>
        <row r="237">
          <cell r="A237" t="str">
            <v>Meningitis, cryptococcal AIDS related</v>
          </cell>
          <cell r="B237" t="str">
            <v>Opportunistic infections</v>
          </cell>
          <cell r="C237" t="str">
            <v>HIV &amp; related conditions</v>
          </cell>
        </row>
        <row r="238">
          <cell r="A238" t="str">
            <v>Mycobacterium avium complex infections</v>
          </cell>
          <cell r="B238" t="str">
            <v>Opportunistic infections</v>
          </cell>
          <cell r="C238" t="str">
            <v>HIV &amp; related conditions</v>
          </cell>
        </row>
        <row r="239">
          <cell r="A239" t="str">
            <v>Pneumocystis jiroveci (Pneumocystis carinii) infections</v>
          </cell>
          <cell r="B239" t="str">
            <v>Opportunistic infections</v>
          </cell>
          <cell r="C239" t="str">
            <v>HIV &amp; related conditions</v>
          </cell>
        </row>
        <row r="240">
          <cell r="A240" t="str">
            <v>Toxoplasmosis, AIDS related</v>
          </cell>
          <cell r="B240" t="str">
            <v>Opportunistic infections</v>
          </cell>
          <cell r="C240" t="str">
            <v>HIV &amp; related conditions</v>
          </cell>
        </row>
        <row r="241">
          <cell r="A241" t="str">
            <v>Acromegaly</v>
          </cell>
          <cell r="B241" t="str">
            <v>Growth disorders</v>
          </cell>
          <cell r="C241" t="str">
            <v>Hormone</v>
          </cell>
        </row>
        <row r="242">
          <cell r="A242" t="str">
            <v>Adult growth hormone deficiency</v>
          </cell>
          <cell r="B242" t="str">
            <v>Growth disorders</v>
          </cell>
          <cell r="C242" t="str">
            <v>Hormone</v>
          </cell>
        </row>
        <row r="243">
          <cell r="A243" t="str">
            <v>Foetal alcohol syndrome</v>
          </cell>
          <cell r="B243" t="str">
            <v>Growth disorders</v>
          </cell>
          <cell r="C243" t="str">
            <v>Hormone</v>
          </cell>
        </row>
        <row r="244">
          <cell r="A244" t="str">
            <v>Growth hormone disorders</v>
          </cell>
          <cell r="B244" t="str">
            <v>Growth disorders</v>
          </cell>
          <cell r="C244" t="str">
            <v>Hormone</v>
          </cell>
        </row>
        <row r="245">
          <cell r="A245" t="str">
            <v>Intra-uterine growth disorder</v>
          </cell>
          <cell r="B245" t="str">
            <v>Growth disorders</v>
          </cell>
          <cell r="C245" t="str">
            <v>Hormone</v>
          </cell>
        </row>
        <row r="246">
          <cell r="A246" t="str">
            <v>Pituitary dwarfism</v>
          </cell>
          <cell r="B246" t="str">
            <v>Growth disorders</v>
          </cell>
          <cell r="C246" t="str">
            <v>Hormone</v>
          </cell>
        </row>
        <row r="247">
          <cell r="A247" t="str">
            <v>Short stature in children</v>
          </cell>
          <cell r="B247" t="str">
            <v>Growth disorders</v>
          </cell>
          <cell r="C247" t="str">
            <v>Hormone</v>
          </cell>
        </row>
        <row r="248">
          <cell r="A248" t="str">
            <v>Turner's syndrome</v>
          </cell>
          <cell r="B248" t="str">
            <v>Growth disorders</v>
          </cell>
          <cell r="C248" t="str">
            <v>Hormone</v>
          </cell>
        </row>
        <row r="249">
          <cell r="A249" t="str">
            <v>Addison's disease</v>
          </cell>
          <cell r="B249" t="str">
            <v>miscellaneous hormone disorders</v>
          </cell>
          <cell r="C249" t="str">
            <v>Hormone</v>
          </cell>
        </row>
        <row r="250">
          <cell r="A250" t="str">
            <v>Adrenal hyperplasia, congenital</v>
          </cell>
          <cell r="B250" t="str">
            <v>miscellaneous hormone disorders</v>
          </cell>
          <cell r="C250" t="str">
            <v>Hormone</v>
          </cell>
        </row>
        <row r="251">
          <cell r="A251" t="str">
            <v>Carcinoid syndrome</v>
          </cell>
          <cell r="B251" t="str">
            <v>miscellaneous hormone disorders</v>
          </cell>
          <cell r="C251" t="str">
            <v>Hormone</v>
          </cell>
        </row>
        <row r="252">
          <cell r="A252" t="str">
            <v>Cushing's syndrome</v>
          </cell>
          <cell r="B252" t="str">
            <v>miscellaneous hormone disorders</v>
          </cell>
          <cell r="C252" t="str">
            <v>Hormone</v>
          </cell>
        </row>
        <row r="253">
          <cell r="A253" t="str">
            <v>Hyperparathyroidism</v>
          </cell>
          <cell r="B253" t="str">
            <v>miscellaneous hormone disorders</v>
          </cell>
          <cell r="C253" t="str">
            <v>Hormone</v>
          </cell>
        </row>
        <row r="254">
          <cell r="A254" t="str">
            <v>Hyperthyroidism</v>
          </cell>
          <cell r="B254" t="str">
            <v>miscellaneous hormone disorders</v>
          </cell>
          <cell r="C254" t="str">
            <v>Hormone</v>
          </cell>
        </row>
        <row r="255">
          <cell r="A255" t="str">
            <v>Hypoparathyroidism</v>
          </cell>
          <cell r="B255" t="str">
            <v>miscellaneous hormone disorders</v>
          </cell>
          <cell r="C255" t="str">
            <v>Hormone</v>
          </cell>
        </row>
        <row r="256">
          <cell r="A256" t="str">
            <v>Thyroid hormone deficiency</v>
          </cell>
          <cell r="B256" t="str">
            <v>miscellaneous hormone disorders</v>
          </cell>
          <cell r="C256" t="str">
            <v>Hormone</v>
          </cell>
        </row>
        <row r="257">
          <cell r="A257" t="str">
            <v>Cranial diabetes insipidus</v>
          </cell>
          <cell r="B257" t="str">
            <v>pituitary disorders</v>
          </cell>
          <cell r="C257" t="str">
            <v>Hormone</v>
          </cell>
        </row>
        <row r="258">
          <cell r="A258" t="str">
            <v>Hyperprolactinaemia</v>
          </cell>
          <cell r="B258" t="str">
            <v>pituitary disorders</v>
          </cell>
          <cell r="C258" t="str">
            <v>Hormone</v>
          </cell>
        </row>
        <row r="259">
          <cell r="A259" t="str">
            <v>CIAS1 Associated Periodic Syndromes (CAPS)</v>
          </cell>
          <cell r="B259" t="str">
            <v>Automimmune disorders</v>
          </cell>
          <cell r="C259" t="str">
            <v>Immunology</v>
          </cell>
        </row>
        <row r="260">
          <cell r="A260" t="str">
            <v>Familial Mediterranean fever</v>
          </cell>
          <cell r="B260" t="str">
            <v>Automimmune disorders</v>
          </cell>
          <cell r="C260" t="str">
            <v>Immunology</v>
          </cell>
        </row>
        <row r="261">
          <cell r="A261" t="str">
            <v>General inflammatory disorders</v>
          </cell>
          <cell r="B261" t="str">
            <v>Automimmune disorders</v>
          </cell>
          <cell r="C261" t="str">
            <v>Immunology</v>
          </cell>
        </row>
        <row r="262">
          <cell r="A262" t="str">
            <v>Lambert-Eaton myasthenic syndrome</v>
          </cell>
          <cell r="B262" t="str">
            <v>Automimmune disorders</v>
          </cell>
          <cell r="C262" t="str">
            <v>Immunology</v>
          </cell>
        </row>
        <row r="263">
          <cell r="A263" t="str">
            <v>Multiple sclerosis (MS)</v>
          </cell>
          <cell r="B263" t="str">
            <v>Automimmune disorders</v>
          </cell>
          <cell r="C263" t="str">
            <v>Immunology</v>
          </cell>
        </row>
        <row r="264">
          <cell r="A264" t="str">
            <v>Myasthenia gravis</v>
          </cell>
          <cell r="B264" t="str">
            <v>Automimmune disorders</v>
          </cell>
          <cell r="C264" t="str">
            <v>Immunology</v>
          </cell>
        </row>
        <row r="265">
          <cell r="A265" t="str">
            <v>Optic neuromyelitis</v>
          </cell>
          <cell r="B265" t="str">
            <v>Automimmune disorders</v>
          </cell>
          <cell r="C265" t="str">
            <v>Immunology</v>
          </cell>
        </row>
        <row r="266">
          <cell r="A266" t="str">
            <v>Relapsing polychondritis</v>
          </cell>
          <cell r="B266" t="str">
            <v>Automimmune disorders</v>
          </cell>
          <cell r="C266" t="str">
            <v>Immunology</v>
          </cell>
        </row>
        <row r="267">
          <cell r="A267" t="str">
            <v>Schnitzler syndrome</v>
          </cell>
          <cell r="B267" t="str">
            <v>Automimmune disorders</v>
          </cell>
          <cell r="C267" t="str">
            <v>Immunology</v>
          </cell>
        </row>
        <row r="268">
          <cell r="A268" t="str">
            <v>Scleroderma</v>
          </cell>
          <cell r="B268" t="str">
            <v>Automimmune disorders</v>
          </cell>
          <cell r="C268" t="str">
            <v>Immunology</v>
          </cell>
        </row>
        <row r="269">
          <cell r="A269" t="str">
            <v>Sjögren's syndrome</v>
          </cell>
          <cell r="B269" t="str">
            <v>Automimmune disorders</v>
          </cell>
          <cell r="C269" t="str">
            <v>Immunology</v>
          </cell>
        </row>
        <row r="270">
          <cell r="A270" t="str">
            <v>Systemic lupus erythematosus (SLE)</v>
          </cell>
          <cell r="B270" t="str">
            <v>Automimmune disorders</v>
          </cell>
          <cell r="C270" t="str">
            <v>Immunology</v>
          </cell>
        </row>
        <row r="271">
          <cell r="A271" t="str">
            <v>Behçet's syndrome</v>
          </cell>
          <cell r="B271" t="str">
            <v>Miscellaneous immunology</v>
          </cell>
          <cell r="C271" t="str">
            <v>Immunology</v>
          </cell>
        </row>
        <row r="272">
          <cell r="A272" t="str">
            <v>Castleman disease</v>
          </cell>
          <cell r="B272" t="str">
            <v>Miscellaneous immunology</v>
          </cell>
          <cell r="C272" t="str">
            <v>Immunology</v>
          </cell>
        </row>
        <row r="273">
          <cell r="A273" t="str">
            <v>Chronic granulomatous disease</v>
          </cell>
          <cell r="B273" t="str">
            <v>Miscellaneous immunology</v>
          </cell>
          <cell r="C273" t="str">
            <v>Immunology</v>
          </cell>
        </row>
        <row r="274">
          <cell r="A274" t="str">
            <v>Granulomatosis with polyangiitis/Wegener's granulomatosis</v>
          </cell>
          <cell r="B274" t="str">
            <v>Miscellaneous immunology</v>
          </cell>
          <cell r="C274" t="str">
            <v>Immunology</v>
          </cell>
        </row>
        <row r="275">
          <cell r="A275" t="str">
            <v>Hereditary angioedema</v>
          </cell>
          <cell r="B275" t="str">
            <v>Miscellaneous immunology</v>
          </cell>
          <cell r="C275" t="str">
            <v>Immunology</v>
          </cell>
        </row>
        <row r="276">
          <cell r="A276" t="str">
            <v>Immune suppression</v>
          </cell>
          <cell r="B276" t="str">
            <v>Miscellaneous immunology</v>
          </cell>
          <cell r="C276" t="str">
            <v>Immunology</v>
          </cell>
        </row>
        <row r="277">
          <cell r="A277" t="str">
            <v>Immunoglobulin deficiency</v>
          </cell>
          <cell r="B277" t="str">
            <v>Miscellaneous immunology</v>
          </cell>
          <cell r="C277" t="str">
            <v>Immunology</v>
          </cell>
        </row>
        <row r="278">
          <cell r="A278" t="str">
            <v>Kawasaki disease</v>
          </cell>
          <cell r="B278" t="str">
            <v>Miscellaneous immunology</v>
          </cell>
          <cell r="C278" t="str">
            <v>Immunology</v>
          </cell>
        </row>
        <row r="279">
          <cell r="A279" t="str">
            <v>Mastocytosis</v>
          </cell>
          <cell r="B279" t="str">
            <v>Miscellaneous immunology</v>
          </cell>
          <cell r="C279" t="str">
            <v>Immunology</v>
          </cell>
        </row>
        <row r="280">
          <cell r="A280" t="str">
            <v>Necrosis</v>
          </cell>
          <cell r="B280" t="str">
            <v>Miscellaneous immunology</v>
          </cell>
          <cell r="C280" t="str">
            <v>Immunology</v>
          </cell>
        </row>
        <row r="281">
          <cell r="A281" t="str">
            <v>Other immune indications</v>
          </cell>
          <cell r="B281" t="str">
            <v>Miscellaneous immunology</v>
          </cell>
          <cell r="C281" t="str">
            <v>Immunology</v>
          </cell>
        </row>
        <row r="282">
          <cell r="A282" t="str">
            <v>Rh isoimmunisation</v>
          </cell>
          <cell r="B282" t="str">
            <v>Miscellaneous immunology</v>
          </cell>
          <cell r="C282" t="str">
            <v>Immunology</v>
          </cell>
        </row>
        <row r="283">
          <cell r="A283" t="str">
            <v>Sarcoidosis</v>
          </cell>
          <cell r="B283" t="str">
            <v>Miscellaneous immunology</v>
          </cell>
          <cell r="C283" t="str">
            <v>Immunology</v>
          </cell>
        </row>
        <row r="284">
          <cell r="A284" t="str">
            <v>Severe combined immunodeficiency disease (SCID)</v>
          </cell>
          <cell r="B284" t="str">
            <v>Miscellaneous immunology</v>
          </cell>
          <cell r="C284" t="str">
            <v>Immunology</v>
          </cell>
        </row>
        <row r="285">
          <cell r="A285" t="str">
            <v>Vaccine adjuvancy</v>
          </cell>
          <cell r="B285" t="str">
            <v>Miscellaneous immunology</v>
          </cell>
          <cell r="C285" t="str">
            <v>Immunology</v>
          </cell>
        </row>
        <row r="286">
          <cell r="A286" t="str">
            <v>Vasculitis</v>
          </cell>
          <cell r="B286" t="str">
            <v>Miscellaneous immunology</v>
          </cell>
          <cell r="C286" t="str">
            <v>Immunology</v>
          </cell>
        </row>
        <row r="287">
          <cell r="A287" t="str">
            <v>Wiskott-Aldrich syndrome</v>
          </cell>
          <cell r="B287" t="str">
            <v>Miscellaneous immunology</v>
          </cell>
          <cell r="C287" t="str">
            <v>Immunology</v>
          </cell>
        </row>
        <row r="288">
          <cell r="A288" t="str">
            <v>X-linked agammaglobulinaemia/Bruton's disease</v>
          </cell>
          <cell r="B288" t="str">
            <v>Miscellaneous immunology</v>
          </cell>
          <cell r="C288" t="str">
            <v>Immunology</v>
          </cell>
        </row>
        <row r="289">
          <cell r="A289" t="str">
            <v>Bone marrow transplantation</v>
          </cell>
          <cell r="B289" t="str">
            <v>Transplantation</v>
          </cell>
          <cell r="C289" t="str">
            <v>Immunology</v>
          </cell>
        </row>
        <row r="290">
          <cell r="A290" t="str">
            <v>Cardiopulmonary bypass surgery</v>
          </cell>
          <cell r="B290" t="str">
            <v>Transplantation</v>
          </cell>
          <cell r="C290" t="str">
            <v>Immunology</v>
          </cell>
        </row>
        <row r="291">
          <cell r="A291" t="str">
            <v>Coronary artery bypass graft (CABG)</v>
          </cell>
          <cell r="B291" t="str">
            <v>Transplantation</v>
          </cell>
          <cell r="C291" t="str">
            <v>Immunology</v>
          </cell>
        </row>
        <row r="292">
          <cell r="A292" t="str">
            <v>Graft vs host disease (GvHD)</v>
          </cell>
          <cell r="B292" t="str">
            <v>Transplantation</v>
          </cell>
          <cell r="C292" t="str">
            <v>Immunology</v>
          </cell>
        </row>
        <row r="293">
          <cell r="A293" t="str">
            <v>Heart transplantation</v>
          </cell>
          <cell r="B293" t="str">
            <v>Transplantation</v>
          </cell>
          <cell r="C293" t="str">
            <v>Immunology</v>
          </cell>
        </row>
        <row r="294">
          <cell r="A294" t="str">
            <v>Kidney transplantation</v>
          </cell>
          <cell r="B294" t="str">
            <v>Transplantation</v>
          </cell>
          <cell r="C294" t="str">
            <v>Immunology</v>
          </cell>
        </row>
        <row r="295">
          <cell r="A295" t="str">
            <v>Liver transplantation</v>
          </cell>
          <cell r="B295" t="str">
            <v>Transplantation</v>
          </cell>
          <cell r="C295" t="str">
            <v>Immunology</v>
          </cell>
        </row>
        <row r="296">
          <cell r="A296" t="str">
            <v>Lung transplantation</v>
          </cell>
          <cell r="B296" t="str">
            <v>Transplantation</v>
          </cell>
          <cell r="C296" t="str">
            <v>Immunology</v>
          </cell>
        </row>
        <row r="297">
          <cell r="A297" t="str">
            <v>Organ and tissue transplantation</v>
          </cell>
          <cell r="B297" t="str">
            <v>Transplantation</v>
          </cell>
          <cell r="C297" t="str">
            <v>Immunology</v>
          </cell>
        </row>
        <row r="298">
          <cell r="A298" t="str">
            <v>Organ rejection</v>
          </cell>
          <cell r="B298" t="str">
            <v>Transplantation</v>
          </cell>
          <cell r="C298" t="str">
            <v>Immunology</v>
          </cell>
        </row>
        <row r="299">
          <cell r="A299" t="str">
            <v>Pancreatic islet transplantation</v>
          </cell>
          <cell r="B299" t="str">
            <v>Transplantation</v>
          </cell>
          <cell r="C299" t="str">
            <v>Immunology</v>
          </cell>
        </row>
        <row r="300">
          <cell r="A300" t="str">
            <v>Peripheral artery bypass graft (PBG)</v>
          </cell>
          <cell r="B300" t="str">
            <v>Transplantation</v>
          </cell>
          <cell r="C300" t="str">
            <v>Immunology</v>
          </cell>
        </row>
        <row r="301">
          <cell r="A301" t="str">
            <v>Anthrax prophylaxis</v>
          </cell>
          <cell r="B301" t="str">
            <v>Bacterial infections</v>
          </cell>
          <cell r="C301" t="str">
            <v>Infections</v>
          </cell>
        </row>
        <row r="302">
          <cell r="A302" t="str">
            <v>Anthrax treatment</v>
          </cell>
          <cell r="B302" t="str">
            <v>Bacterial infections</v>
          </cell>
          <cell r="C302" t="str">
            <v>Infections</v>
          </cell>
        </row>
        <row r="303">
          <cell r="A303" t="str">
            <v>Bacteraemia</v>
          </cell>
          <cell r="B303" t="str">
            <v>Bacterial infections</v>
          </cell>
          <cell r="C303" t="str">
            <v>Infections</v>
          </cell>
        </row>
        <row r="304">
          <cell r="A304" t="str">
            <v>Bacterial septicaemia</v>
          </cell>
          <cell r="B304" t="str">
            <v>Bacterial infections</v>
          </cell>
          <cell r="C304" t="str">
            <v>Infections</v>
          </cell>
        </row>
        <row r="305">
          <cell r="A305" t="str">
            <v>Botulism prophylaxis</v>
          </cell>
          <cell r="B305" t="str">
            <v>Bacterial infections</v>
          </cell>
          <cell r="C305" t="str">
            <v>Infections</v>
          </cell>
        </row>
        <row r="306">
          <cell r="A306" t="str">
            <v>Botulism treatment</v>
          </cell>
          <cell r="B306" t="str">
            <v>Bacterial infections</v>
          </cell>
          <cell r="C306" t="str">
            <v>Infections</v>
          </cell>
        </row>
        <row r="307">
          <cell r="A307" t="str">
            <v>Broad spectrum bacterial infections</v>
          </cell>
          <cell r="B307" t="str">
            <v>Bacterial infections</v>
          </cell>
          <cell r="C307" t="str">
            <v>Infections</v>
          </cell>
        </row>
        <row r="308">
          <cell r="A308" t="str">
            <v>Caries</v>
          </cell>
          <cell r="B308" t="str">
            <v>Bacterial infections</v>
          </cell>
          <cell r="C308" t="str">
            <v>Infections</v>
          </cell>
        </row>
        <row r="309">
          <cell r="A309" t="str">
            <v>Cholera prophylaxis</v>
          </cell>
          <cell r="B309" t="str">
            <v>Bacterial infections</v>
          </cell>
          <cell r="C309" t="str">
            <v>Infections</v>
          </cell>
        </row>
        <row r="310">
          <cell r="A310" t="str">
            <v>Clostridium difficile-associated diarrhoea (CDAD)</v>
          </cell>
          <cell r="B310" t="str">
            <v>Bacterial infections</v>
          </cell>
          <cell r="C310" t="str">
            <v>Infections</v>
          </cell>
        </row>
        <row r="311">
          <cell r="A311" t="str">
            <v>Community acquired infections</v>
          </cell>
          <cell r="B311" t="str">
            <v>Bacterial infections</v>
          </cell>
          <cell r="C311" t="str">
            <v>Infections</v>
          </cell>
        </row>
        <row r="312">
          <cell r="A312" t="str">
            <v>Dental infections</v>
          </cell>
          <cell r="B312" t="str">
            <v>Bacterial infections</v>
          </cell>
          <cell r="C312" t="str">
            <v>Infections</v>
          </cell>
        </row>
        <row r="313">
          <cell r="A313" t="str">
            <v>Diphtheria prophylaxis</v>
          </cell>
          <cell r="B313" t="str">
            <v>Bacterial infections</v>
          </cell>
          <cell r="C313" t="str">
            <v>Infections</v>
          </cell>
        </row>
        <row r="314">
          <cell r="A314" t="str">
            <v>Endocarditis</v>
          </cell>
          <cell r="B314" t="str">
            <v>Bacterial infections</v>
          </cell>
          <cell r="C314" t="str">
            <v>Infections</v>
          </cell>
        </row>
        <row r="315">
          <cell r="A315" t="str">
            <v>General bacterial indications</v>
          </cell>
          <cell r="B315" t="str">
            <v>Bacterial infections</v>
          </cell>
          <cell r="C315" t="str">
            <v>Infections</v>
          </cell>
        </row>
        <row r="316">
          <cell r="A316" t="str">
            <v>GI tract infection prophylaxis</v>
          </cell>
          <cell r="B316" t="str">
            <v>Bacterial infections</v>
          </cell>
          <cell r="C316" t="str">
            <v>Infections</v>
          </cell>
        </row>
        <row r="317">
          <cell r="A317" t="str">
            <v>GI tract infections</v>
          </cell>
          <cell r="B317" t="str">
            <v>Bacterial infections</v>
          </cell>
          <cell r="C317" t="str">
            <v>Infections</v>
          </cell>
        </row>
        <row r="318">
          <cell r="A318" t="str">
            <v>Gram negative infections</v>
          </cell>
          <cell r="B318" t="str">
            <v>Bacterial infections</v>
          </cell>
          <cell r="C318" t="str">
            <v>Infections</v>
          </cell>
        </row>
        <row r="319">
          <cell r="A319" t="str">
            <v>Gram positive infections</v>
          </cell>
          <cell r="B319" t="str">
            <v>Bacterial infections</v>
          </cell>
          <cell r="C319" t="str">
            <v>Infections</v>
          </cell>
        </row>
        <row r="320">
          <cell r="A320" t="str">
            <v>Haemophilus influenzae type b (Hib) prophylaxis</v>
          </cell>
          <cell r="B320" t="str">
            <v>Bacterial infections</v>
          </cell>
          <cell r="C320" t="str">
            <v>Infections</v>
          </cell>
        </row>
        <row r="321">
          <cell r="A321" t="str">
            <v>Inner ear infections</v>
          </cell>
          <cell r="B321" t="str">
            <v>Bacterial infections</v>
          </cell>
          <cell r="C321" t="str">
            <v>Infections</v>
          </cell>
        </row>
        <row r="322">
          <cell r="A322" t="str">
            <v>Leprosy</v>
          </cell>
          <cell r="B322" t="str">
            <v>Bacterial infections</v>
          </cell>
          <cell r="C322" t="str">
            <v>Infections</v>
          </cell>
        </row>
        <row r="323">
          <cell r="A323" t="str">
            <v>Leptospirosis</v>
          </cell>
          <cell r="B323" t="str">
            <v>Bacterial infections</v>
          </cell>
          <cell r="C323" t="str">
            <v>Infections</v>
          </cell>
        </row>
        <row r="324">
          <cell r="A324" t="str">
            <v>Lyme disease</v>
          </cell>
          <cell r="B324" t="str">
            <v>Bacterial infections</v>
          </cell>
          <cell r="C324" t="str">
            <v>Infections</v>
          </cell>
        </row>
        <row r="325">
          <cell r="A325" t="str">
            <v>Lyme disease prophylaxis</v>
          </cell>
          <cell r="B325" t="str">
            <v>Bacterial infections</v>
          </cell>
          <cell r="C325" t="str">
            <v>Infections</v>
          </cell>
        </row>
        <row r="326">
          <cell r="A326" t="str">
            <v>Mastoiditis</v>
          </cell>
          <cell r="B326" t="str">
            <v>Bacterial infections</v>
          </cell>
          <cell r="C326" t="str">
            <v>Infections</v>
          </cell>
        </row>
        <row r="327">
          <cell r="A327" t="str">
            <v>Meningitis</v>
          </cell>
          <cell r="B327" t="str">
            <v>Bacterial infections</v>
          </cell>
          <cell r="C327" t="str">
            <v>Infections</v>
          </cell>
        </row>
        <row r="328">
          <cell r="A328" t="str">
            <v>Meningitis prophylaxis</v>
          </cell>
          <cell r="B328" t="str">
            <v>Bacterial infections</v>
          </cell>
          <cell r="C328" t="str">
            <v>Infections</v>
          </cell>
        </row>
        <row r="329">
          <cell r="A329" t="str">
            <v>Meningococcal infections</v>
          </cell>
          <cell r="B329" t="str">
            <v>Bacterial infections</v>
          </cell>
          <cell r="C329" t="str">
            <v>Infections</v>
          </cell>
        </row>
        <row r="330">
          <cell r="A330" t="str">
            <v>Methicillin resistant Staphylococcus aureus (MRSA) infections</v>
          </cell>
          <cell r="B330" t="str">
            <v>Bacterial infections</v>
          </cell>
          <cell r="C330" t="str">
            <v>Infections</v>
          </cell>
        </row>
        <row r="331">
          <cell r="A331" t="str">
            <v>Paediatric bacterial infections</v>
          </cell>
          <cell r="B331" t="str">
            <v>Bacterial infections</v>
          </cell>
          <cell r="C331" t="str">
            <v>Infections</v>
          </cell>
        </row>
        <row r="332">
          <cell r="A332" t="str">
            <v>Plague prophylaxis</v>
          </cell>
          <cell r="B332" t="str">
            <v>Bacterial infections</v>
          </cell>
          <cell r="C332" t="str">
            <v>Infections</v>
          </cell>
        </row>
        <row r="333">
          <cell r="A333" t="str">
            <v>Plague treatment</v>
          </cell>
          <cell r="B333" t="str">
            <v>Bacterial infections</v>
          </cell>
          <cell r="C333" t="str">
            <v>Infections</v>
          </cell>
        </row>
        <row r="334">
          <cell r="A334" t="str">
            <v>Pseudomonas infections</v>
          </cell>
          <cell r="B334" t="str">
            <v>Bacterial infections</v>
          </cell>
          <cell r="C334" t="str">
            <v>Infections</v>
          </cell>
        </row>
        <row r="335">
          <cell r="A335" t="str">
            <v>Rickettsial disease</v>
          </cell>
          <cell r="B335" t="str">
            <v>Bacterial infections</v>
          </cell>
          <cell r="C335" t="str">
            <v>Infections</v>
          </cell>
        </row>
        <row r="336">
          <cell r="A336" t="str">
            <v>Sepsis/Septic shock</v>
          </cell>
          <cell r="B336" t="str">
            <v>Bacterial infections</v>
          </cell>
          <cell r="C336" t="str">
            <v>Infections</v>
          </cell>
        </row>
        <row r="337">
          <cell r="A337" t="str">
            <v>Septic shock</v>
          </cell>
          <cell r="B337" t="str">
            <v>Bacterial infections</v>
          </cell>
          <cell r="C337" t="str">
            <v>Infections</v>
          </cell>
        </row>
        <row r="338">
          <cell r="A338" t="str">
            <v>Staphylococcal infections</v>
          </cell>
          <cell r="B338" t="str">
            <v>Bacterial infections</v>
          </cell>
          <cell r="C338" t="str">
            <v>Infections</v>
          </cell>
        </row>
        <row r="339">
          <cell r="A339" t="str">
            <v>Streptococcal infections</v>
          </cell>
          <cell r="B339" t="str">
            <v>Bacterial infections</v>
          </cell>
          <cell r="C339" t="str">
            <v>Infections</v>
          </cell>
        </row>
        <row r="340">
          <cell r="A340" t="str">
            <v>Tetanus</v>
          </cell>
          <cell r="B340" t="str">
            <v>Bacterial infections</v>
          </cell>
          <cell r="C340" t="str">
            <v>Infections</v>
          </cell>
        </row>
        <row r="341">
          <cell r="A341" t="str">
            <v>Tetanus prophylaxis</v>
          </cell>
          <cell r="B341" t="str">
            <v>Bacterial infections</v>
          </cell>
          <cell r="C341" t="str">
            <v>Infections</v>
          </cell>
        </row>
        <row r="342">
          <cell r="A342" t="str">
            <v>Tuberculosis (TB)</v>
          </cell>
          <cell r="B342" t="str">
            <v>Bacterial infections</v>
          </cell>
          <cell r="C342" t="str">
            <v>Infections</v>
          </cell>
        </row>
        <row r="343">
          <cell r="A343" t="str">
            <v>Tuberculosis prophylaxis (TB)</v>
          </cell>
          <cell r="B343" t="str">
            <v>Bacterial infections</v>
          </cell>
          <cell r="C343" t="str">
            <v>Infections</v>
          </cell>
        </row>
        <row r="344">
          <cell r="A344" t="str">
            <v>Typhoid</v>
          </cell>
          <cell r="B344" t="str">
            <v>Bacterial infections</v>
          </cell>
          <cell r="C344" t="str">
            <v>Infections</v>
          </cell>
        </row>
        <row r="345">
          <cell r="A345" t="str">
            <v>Vaginal infections</v>
          </cell>
          <cell r="B345" t="str">
            <v>Bacterial infections</v>
          </cell>
          <cell r="C345" t="str">
            <v>Infections</v>
          </cell>
        </row>
        <row r="346">
          <cell r="A346" t="str">
            <v>Wound infection prophylaxis</v>
          </cell>
          <cell r="B346" t="str">
            <v>Bacterial infections</v>
          </cell>
          <cell r="C346" t="str">
            <v>Infections</v>
          </cell>
        </row>
        <row r="347">
          <cell r="A347" t="str">
            <v>Aspergillosis infections</v>
          </cell>
          <cell r="B347" t="str">
            <v>Fungal infections</v>
          </cell>
          <cell r="C347" t="str">
            <v>Infections</v>
          </cell>
        </row>
        <row r="348">
          <cell r="A348" t="str">
            <v>Candidiasis</v>
          </cell>
          <cell r="B348" t="str">
            <v>Fungal infections</v>
          </cell>
          <cell r="C348" t="str">
            <v>Infections</v>
          </cell>
        </row>
        <row r="349">
          <cell r="A349" t="str">
            <v>General fungal infections</v>
          </cell>
          <cell r="B349" t="str">
            <v>Fungal infections</v>
          </cell>
          <cell r="C349" t="str">
            <v>Infections</v>
          </cell>
        </row>
        <row r="350">
          <cell r="A350" t="str">
            <v>Onychomycosis</v>
          </cell>
          <cell r="B350" t="str">
            <v>Fungal infections</v>
          </cell>
          <cell r="C350" t="str">
            <v>Infections</v>
          </cell>
        </row>
        <row r="351">
          <cell r="A351" t="str">
            <v>Systemic mycosis</v>
          </cell>
          <cell r="B351" t="str">
            <v>Fungal infections</v>
          </cell>
          <cell r="C351" t="str">
            <v>Infections</v>
          </cell>
        </row>
        <row r="352">
          <cell r="A352" t="str">
            <v>Tinea capitis/Scalp ringworm</v>
          </cell>
          <cell r="B352" t="str">
            <v>Fungal infections</v>
          </cell>
          <cell r="C352" t="str">
            <v>Infections</v>
          </cell>
        </row>
        <row r="353">
          <cell r="A353" t="str">
            <v>Tinea corporis/Body ringworm</v>
          </cell>
          <cell r="B353" t="str">
            <v>Fungal infections</v>
          </cell>
          <cell r="C353" t="str">
            <v>Infections</v>
          </cell>
        </row>
        <row r="354">
          <cell r="A354" t="str">
            <v>Tinea cruris/Jock itch</v>
          </cell>
          <cell r="B354" t="str">
            <v>Fungal infections</v>
          </cell>
          <cell r="C354" t="str">
            <v>Infections</v>
          </cell>
        </row>
        <row r="355">
          <cell r="A355" t="str">
            <v>Tinea pedis/Athlete's foot</v>
          </cell>
          <cell r="B355" t="str">
            <v>Fungal infections</v>
          </cell>
          <cell r="C355" t="str">
            <v>Infections</v>
          </cell>
        </row>
        <row r="356">
          <cell r="A356" t="str">
            <v>Vaginitis</v>
          </cell>
          <cell r="B356" t="str">
            <v>Fungal infections</v>
          </cell>
          <cell r="C356" t="str">
            <v>Infections</v>
          </cell>
        </row>
        <row r="357">
          <cell r="A357" t="str">
            <v>Chlamydia</v>
          </cell>
          <cell r="B357" t="str">
            <v>Genito-urinary infections</v>
          </cell>
          <cell r="C357" t="str">
            <v>Infections</v>
          </cell>
        </row>
        <row r="358">
          <cell r="A358" t="str">
            <v>Cystitis</v>
          </cell>
          <cell r="B358" t="str">
            <v>Genito-urinary infections</v>
          </cell>
          <cell r="C358" t="str">
            <v>Infections</v>
          </cell>
        </row>
        <row r="359">
          <cell r="A359" t="str">
            <v>Gonorrhoea</v>
          </cell>
          <cell r="B359" t="str">
            <v>Genito-urinary infections</v>
          </cell>
          <cell r="C359" t="str">
            <v>Infections</v>
          </cell>
        </row>
        <row r="360">
          <cell r="A360" t="str">
            <v>Sexually transmitted diseases (STDs)</v>
          </cell>
          <cell r="B360" t="str">
            <v>Genito-urinary infections</v>
          </cell>
          <cell r="C360" t="str">
            <v>Infections</v>
          </cell>
        </row>
        <row r="361">
          <cell r="A361" t="str">
            <v>Trichomoniasis</v>
          </cell>
          <cell r="B361" t="str">
            <v>Genito-urinary infections</v>
          </cell>
          <cell r="C361" t="str">
            <v>Infections</v>
          </cell>
        </row>
        <row r="362">
          <cell r="A362" t="str">
            <v>Urinary tract infections (UTIs)</v>
          </cell>
          <cell r="B362" t="str">
            <v>Genito-urinary infections</v>
          </cell>
          <cell r="C362" t="str">
            <v>Infections</v>
          </cell>
        </row>
        <row r="363">
          <cell r="A363" t="str">
            <v>Amoebiasis</v>
          </cell>
          <cell r="B363" t="str">
            <v>Parasitic infections</v>
          </cell>
          <cell r="C363" t="str">
            <v>Infections</v>
          </cell>
        </row>
        <row r="364">
          <cell r="A364" t="str">
            <v>Cestodes/Tapeworm infections</v>
          </cell>
          <cell r="B364" t="str">
            <v>Parasitic infections</v>
          </cell>
          <cell r="C364" t="str">
            <v>Infections</v>
          </cell>
        </row>
        <row r="365">
          <cell r="A365" t="str">
            <v>General helminth infections</v>
          </cell>
          <cell r="B365" t="str">
            <v>Parasitic infections</v>
          </cell>
          <cell r="C365" t="str">
            <v>Infections</v>
          </cell>
        </row>
        <row r="366">
          <cell r="A366" t="str">
            <v>Giardiasis</v>
          </cell>
          <cell r="B366" t="str">
            <v>Parasitic infections</v>
          </cell>
          <cell r="C366" t="str">
            <v>Infections</v>
          </cell>
        </row>
        <row r="367">
          <cell r="A367" t="str">
            <v>Jarisch-Herxheimer reaction</v>
          </cell>
          <cell r="B367" t="str">
            <v>Parasitic infections</v>
          </cell>
          <cell r="C367" t="str">
            <v>Infections</v>
          </cell>
        </row>
        <row r="368">
          <cell r="A368" t="str">
            <v>Leishmaniasis treatment</v>
          </cell>
          <cell r="B368" t="str">
            <v>Parasitic infections</v>
          </cell>
          <cell r="C368" t="str">
            <v>Infections</v>
          </cell>
        </row>
        <row r="369">
          <cell r="A369" t="str">
            <v>Malaria prophylaxis</v>
          </cell>
          <cell r="B369" t="str">
            <v>Parasitic infections</v>
          </cell>
          <cell r="C369" t="str">
            <v>Infections</v>
          </cell>
        </row>
        <row r="370">
          <cell r="A370" t="str">
            <v>Malaria treatment</v>
          </cell>
          <cell r="B370" t="str">
            <v>Parasitic infections</v>
          </cell>
          <cell r="C370" t="str">
            <v>Infections</v>
          </cell>
        </row>
        <row r="371">
          <cell r="A371" t="str">
            <v>Nematode/Roundworm infections</v>
          </cell>
          <cell r="B371" t="str">
            <v>Parasitic infections</v>
          </cell>
          <cell r="C371" t="str">
            <v>Infections</v>
          </cell>
        </row>
        <row r="372">
          <cell r="A372" t="str">
            <v>Other protozoan infections</v>
          </cell>
          <cell r="B372" t="str">
            <v>Parasitic infections</v>
          </cell>
          <cell r="C372" t="str">
            <v>Infections</v>
          </cell>
        </row>
        <row r="373">
          <cell r="A373" t="str">
            <v>Toxoplasmosis</v>
          </cell>
          <cell r="B373" t="str">
            <v>Parasitic infections</v>
          </cell>
          <cell r="C373" t="str">
            <v>Infections</v>
          </cell>
        </row>
        <row r="374">
          <cell r="A374" t="str">
            <v>Trematode/Fluke infections</v>
          </cell>
          <cell r="B374" t="str">
            <v>Parasitic infections</v>
          </cell>
          <cell r="C374" t="str">
            <v>Infections</v>
          </cell>
        </row>
        <row r="375">
          <cell r="A375" t="str">
            <v>Trypanosomiasis</v>
          </cell>
          <cell r="B375" t="str">
            <v>Parasitic infections</v>
          </cell>
          <cell r="C375" t="str">
            <v>Infections</v>
          </cell>
        </row>
        <row r="376">
          <cell r="A376" t="str">
            <v>Cough/Common cold</v>
          </cell>
          <cell r="B376" t="str">
            <v>Respiratory infections</v>
          </cell>
          <cell r="C376" t="str">
            <v>Infections</v>
          </cell>
        </row>
        <row r="377">
          <cell r="A377" t="str">
            <v>Cryptococcus infections</v>
          </cell>
          <cell r="B377" t="str">
            <v>Respiratory infections</v>
          </cell>
          <cell r="C377" t="str">
            <v>Infections</v>
          </cell>
        </row>
        <row r="378">
          <cell r="A378" t="str">
            <v>General respiratory tract infections</v>
          </cell>
          <cell r="B378" t="str">
            <v>Respiratory infections</v>
          </cell>
          <cell r="C378" t="str">
            <v>Infections</v>
          </cell>
        </row>
        <row r="379">
          <cell r="A379" t="str">
            <v>Lower respiratory tract infections</v>
          </cell>
          <cell r="B379" t="str">
            <v>Respiratory infections</v>
          </cell>
          <cell r="C379" t="str">
            <v>Infections</v>
          </cell>
        </row>
        <row r="380">
          <cell r="A380" t="str">
            <v>Pertussis/Whooping cough</v>
          </cell>
          <cell r="B380" t="str">
            <v>Respiratory infections</v>
          </cell>
          <cell r="C380" t="str">
            <v>Infections</v>
          </cell>
        </row>
        <row r="381">
          <cell r="A381" t="str">
            <v>Pneumococcal infection prophylaxis</v>
          </cell>
          <cell r="B381" t="str">
            <v>Respiratory infections</v>
          </cell>
          <cell r="C381" t="str">
            <v>Infections</v>
          </cell>
        </row>
        <row r="382">
          <cell r="A382" t="str">
            <v>Pneumococcal infections</v>
          </cell>
          <cell r="B382" t="str">
            <v>Respiratory infections</v>
          </cell>
          <cell r="C382" t="str">
            <v>Infections</v>
          </cell>
        </row>
        <row r="383">
          <cell r="A383" t="str">
            <v>RSV infections</v>
          </cell>
          <cell r="B383" t="str">
            <v>Respiratory infections</v>
          </cell>
          <cell r="C383" t="str">
            <v>Infections</v>
          </cell>
        </row>
        <row r="384">
          <cell r="A384" t="str">
            <v>Severe acute respiratory syndrome (SARS)</v>
          </cell>
          <cell r="B384" t="str">
            <v>Respiratory infections</v>
          </cell>
          <cell r="C384" t="str">
            <v>Infections</v>
          </cell>
        </row>
        <row r="385">
          <cell r="A385" t="str">
            <v>Sinusitis</v>
          </cell>
          <cell r="B385" t="str">
            <v>Respiratory infections</v>
          </cell>
          <cell r="C385" t="str">
            <v>Infections</v>
          </cell>
        </row>
        <row r="386">
          <cell r="A386" t="str">
            <v>Tonsillitis</v>
          </cell>
          <cell r="B386" t="str">
            <v>Respiratory infections</v>
          </cell>
          <cell r="C386" t="str">
            <v>Infections</v>
          </cell>
        </row>
        <row r="387">
          <cell r="A387" t="str">
            <v>Upper respiratory tract infections</v>
          </cell>
          <cell r="B387" t="str">
            <v>Respiratory infections</v>
          </cell>
          <cell r="C387" t="str">
            <v>Infections</v>
          </cell>
        </row>
        <row r="388">
          <cell r="A388" t="str">
            <v>Adenovirus infection</v>
          </cell>
          <cell r="B388" t="str">
            <v>Viral infections</v>
          </cell>
          <cell r="C388" t="str">
            <v>Infections</v>
          </cell>
        </row>
        <row r="389">
          <cell r="A389" t="str">
            <v>Argentine haemorrhagic fever</v>
          </cell>
          <cell r="B389" t="str">
            <v>Viral infections</v>
          </cell>
          <cell r="C389" t="str">
            <v>Infections</v>
          </cell>
        </row>
        <row r="390">
          <cell r="A390" t="str">
            <v>Avian (H5N1) influenza</v>
          </cell>
          <cell r="B390" t="str">
            <v>Viral infections</v>
          </cell>
          <cell r="C390" t="str">
            <v>Infections</v>
          </cell>
        </row>
        <row r="391">
          <cell r="A391" t="str">
            <v>B19 parvovirus infections</v>
          </cell>
          <cell r="B391" t="str">
            <v>Viral infections</v>
          </cell>
          <cell r="C391" t="str">
            <v>Infections</v>
          </cell>
        </row>
        <row r="392">
          <cell r="A392" t="str">
            <v>Chikungunya fever</v>
          </cell>
          <cell r="B392" t="str">
            <v>Viral infections</v>
          </cell>
          <cell r="C392" t="str">
            <v>Infections</v>
          </cell>
        </row>
        <row r="393">
          <cell r="A393" t="str">
            <v>CMV infection prophylaxis</v>
          </cell>
          <cell r="B393" t="str">
            <v>Viral infections</v>
          </cell>
          <cell r="C393" t="str">
            <v>Infections</v>
          </cell>
        </row>
        <row r="394">
          <cell r="A394" t="str">
            <v>CMV infections</v>
          </cell>
          <cell r="B394" t="str">
            <v>Viral infections</v>
          </cell>
          <cell r="C394" t="str">
            <v>Infections</v>
          </cell>
        </row>
        <row r="395">
          <cell r="A395" t="str">
            <v>Dengue fever prophylaxis</v>
          </cell>
          <cell r="B395" t="str">
            <v>Viral infections</v>
          </cell>
          <cell r="C395" t="str">
            <v>Infections</v>
          </cell>
        </row>
        <row r="396">
          <cell r="A396" t="str">
            <v>Dengue fever treatment</v>
          </cell>
          <cell r="B396" t="str">
            <v>Viral infections</v>
          </cell>
          <cell r="C396" t="str">
            <v>Infections</v>
          </cell>
        </row>
        <row r="397">
          <cell r="A397" t="str">
            <v>Ebola haemorrhagic fever (EHF)</v>
          </cell>
          <cell r="B397" t="str">
            <v>Viral infections</v>
          </cell>
          <cell r="C397" t="str">
            <v>Infections</v>
          </cell>
        </row>
        <row r="398">
          <cell r="A398" t="str">
            <v>Ebola haemorrhagic fever (EHF) prophylaxis</v>
          </cell>
          <cell r="B398" t="str">
            <v>Viral infections</v>
          </cell>
          <cell r="C398" t="str">
            <v>Infections</v>
          </cell>
        </row>
        <row r="399">
          <cell r="A399" t="str">
            <v>Equine encephalitis prophylaxis</v>
          </cell>
          <cell r="B399" t="str">
            <v>Viral infections</v>
          </cell>
          <cell r="C399" t="str">
            <v>Infections</v>
          </cell>
        </row>
        <row r="400">
          <cell r="A400" t="str">
            <v>Fever</v>
          </cell>
          <cell r="B400" t="str">
            <v>Viral infections</v>
          </cell>
          <cell r="C400" t="str">
            <v>Infections</v>
          </cell>
        </row>
        <row r="401">
          <cell r="A401" t="str">
            <v>General viral indications</v>
          </cell>
          <cell r="B401" t="str">
            <v>Viral infections</v>
          </cell>
          <cell r="C401" t="str">
            <v>Infections</v>
          </cell>
        </row>
        <row r="402">
          <cell r="A402" t="str">
            <v>Genital warts</v>
          </cell>
          <cell r="B402" t="str">
            <v>Viral infections</v>
          </cell>
          <cell r="C402" t="str">
            <v>Infections</v>
          </cell>
        </row>
        <row r="403">
          <cell r="A403" t="str">
            <v>Genital warts prophylaxis</v>
          </cell>
          <cell r="B403" t="str">
            <v>Viral infections</v>
          </cell>
          <cell r="C403" t="str">
            <v>Infections</v>
          </cell>
        </row>
        <row r="404">
          <cell r="A404" t="str">
            <v>Glandular fever</v>
          </cell>
          <cell r="B404" t="str">
            <v>Viral infections</v>
          </cell>
          <cell r="C404" t="str">
            <v>Infections</v>
          </cell>
        </row>
        <row r="405">
          <cell r="A405" t="str">
            <v>Haemorrhagic fever with renal syndrome (HFRS) prophylaxis</v>
          </cell>
          <cell r="B405" t="str">
            <v>Viral infections</v>
          </cell>
          <cell r="C405" t="str">
            <v>Infections</v>
          </cell>
        </row>
        <row r="406">
          <cell r="A406" t="str">
            <v>Haemorrhagic fever, general</v>
          </cell>
          <cell r="B406" t="str">
            <v>Viral infections</v>
          </cell>
          <cell r="C406" t="str">
            <v>Infections</v>
          </cell>
        </row>
        <row r="407">
          <cell r="A407" t="str">
            <v>Hepatitis A prophylaxis</v>
          </cell>
          <cell r="B407" t="str">
            <v>Viral infections</v>
          </cell>
          <cell r="C407" t="str">
            <v>Infections</v>
          </cell>
        </row>
        <row r="408">
          <cell r="A408" t="str">
            <v>Hepatitis A treatment</v>
          </cell>
          <cell r="B408" t="str">
            <v>Viral infections</v>
          </cell>
          <cell r="C408" t="str">
            <v>Infections</v>
          </cell>
        </row>
        <row r="409">
          <cell r="A409" t="str">
            <v>Hepatitis B prophylaxis</v>
          </cell>
          <cell r="B409" t="str">
            <v>Viral infections</v>
          </cell>
          <cell r="C409" t="str">
            <v>Infections</v>
          </cell>
        </row>
        <row r="410">
          <cell r="A410" t="str">
            <v>Hepatitis B treatment</v>
          </cell>
          <cell r="B410" t="str">
            <v>Viral infections</v>
          </cell>
          <cell r="C410" t="str">
            <v>Infections</v>
          </cell>
        </row>
        <row r="411">
          <cell r="A411" t="str">
            <v>Hepatitis C prophylaxis</v>
          </cell>
          <cell r="B411" t="str">
            <v>Viral infections</v>
          </cell>
          <cell r="C411" t="str">
            <v>Infections</v>
          </cell>
        </row>
        <row r="412">
          <cell r="A412" t="str">
            <v>Hepatitis C treatment</v>
          </cell>
          <cell r="B412" t="str">
            <v>Viral infections</v>
          </cell>
          <cell r="C412" t="str">
            <v>Infections</v>
          </cell>
        </row>
        <row r="413">
          <cell r="A413" t="str">
            <v>Hepatitis D treatment</v>
          </cell>
          <cell r="B413" t="str">
            <v>Viral infections</v>
          </cell>
          <cell r="C413" t="str">
            <v>Infections</v>
          </cell>
        </row>
        <row r="414">
          <cell r="A414" t="str">
            <v>Hepatitis E prophylaxis</v>
          </cell>
          <cell r="B414" t="str">
            <v>Viral infections</v>
          </cell>
          <cell r="C414" t="str">
            <v>Infections</v>
          </cell>
        </row>
        <row r="415">
          <cell r="A415" t="str">
            <v>Herpes</v>
          </cell>
          <cell r="B415" t="str">
            <v>Viral infections</v>
          </cell>
          <cell r="C415" t="str">
            <v>Infections</v>
          </cell>
        </row>
        <row r="416">
          <cell r="A416" t="str">
            <v>Herpes, genital</v>
          </cell>
          <cell r="B416" t="str">
            <v>Viral infections</v>
          </cell>
          <cell r="C416" t="str">
            <v>Infections</v>
          </cell>
        </row>
        <row r="417">
          <cell r="A417" t="str">
            <v>Herpes, orofacial</v>
          </cell>
          <cell r="B417" t="str">
            <v>Viral infections</v>
          </cell>
          <cell r="C417" t="str">
            <v>Infections</v>
          </cell>
        </row>
        <row r="418">
          <cell r="A418" t="str">
            <v>Human papillomavirus (HPV) infections</v>
          </cell>
          <cell r="B418" t="str">
            <v>Viral infections</v>
          </cell>
          <cell r="C418" t="str">
            <v>Infections</v>
          </cell>
        </row>
        <row r="419">
          <cell r="A419" t="str">
            <v>Influenza</v>
          </cell>
          <cell r="B419" t="str">
            <v>Viral infections</v>
          </cell>
          <cell r="C419" t="str">
            <v>Infections</v>
          </cell>
        </row>
        <row r="420">
          <cell r="A420" t="str">
            <v>Influenza prophylaxis</v>
          </cell>
          <cell r="B420" t="str">
            <v>Viral infections</v>
          </cell>
          <cell r="C420" t="str">
            <v>Infections</v>
          </cell>
        </row>
        <row r="421">
          <cell r="A421" t="str">
            <v>Japanese encephalitis prophylaxis</v>
          </cell>
          <cell r="B421" t="str">
            <v>Viral infections</v>
          </cell>
          <cell r="C421" t="str">
            <v>Infections</v>
          </cell>
        </row>
        <row r="422">
          <cell r="A422" t="str">
            <v>Japanese encephalitis treatment</v>
          </cell>
          <cell r="B422" t="str">
            <v>Viral infections</v>
          </cell>
          <cell r="C422" t="str">
            <v>Infections</v>
          </cell>
        </row>
        <row r="423">
          <cell r="A423" t="str">
            <v>Lassa fever</v>
          </cell>
          <cell r="B423" t="str">
            <v>Viral infections</v>
          </cell>
          <cell r="C423" t="str">
            <v>Infections</v>
          </cell>
        </row>
        <row r="424">
          <cell r="A424" t="str">
            <v>Marburg haemorrhagic fever</v>
          </cell>
          <cell r="B424" t="str">
            <v>Viral infections</v>
          </cell>
          <cell r="C424" t="str">
            <v>Infections</v>
          </cell>
        </row>
        <row r="425">
          <cell r="A425" t="str">
            <v>Marburg haemorrhagic fever prophylaxis</v>
          </cell>
          <cell r="B425" t="str">
            <v>Viral infections</v>
          </cell>
          <cell r="C425" t="str">
            <v>Infections</v>
          </cell>
        </row>
        <row r="426">
          <cell r="A426" t="str">
            <v>Measles prophylaxis</v>
          </cell>
          <cell r="B426" t="str">
            <v>Viral infections</v>
          </cell>
          <cell r="C426" t="str">
            <v>Infections</v>
          </cell>
        </row>
        <row r="427">
          <cell r="A427" t="str">
            <v>Meningitis, viral</v>
          </cell>
          <cell r="B427" t="str">
            <v>Viral infections</v>
          </cell>
          <cell r="C427" t="str">
            <v>Infections</v>
          </cell>
        </row>
        <row r="428">
          <cell r="A428" t="str">
            <v>MMR prophylaxis</v>
          </cell>
          <cell r="B428" t="str">
            <v>Viral infections</v>
          </cell>
          <cell r="C428" t="str">
            <v>Infections</v>
          </cell>
        </row>
        <row r="429">
          <cell r="A429" t="str">
            <v>Mumps prophylaxis</v>
          </cell>
          <cell r="B429" t="str">
            <v>Viral infections</v>
          </cell>
          <cell r="C429" t="str">
            <v>Infections</v>
          </cell>
        </row>
        <row r="430">
          <cell r="A430" t="str">
            <v>Polio prophylaxis</v>
          </cell>
          <cell r="B430" t="str">
            <v>Viral infections</v>
          </cell>
          <cell r="C430" t="str">
            <v>Infections</v>
          </cell>
        </row>
        <row r="431">
          <cell r="A431" t="str">
            <v>Rabies</v>
          </cell>
          <cell r="B431" t="str">
            <v>Viral infections</v>
          </cell>
          <cell r="C431" t="str">
            <v>Infections</v>
          </cell>
        </row>
        <row r="432">
          <cell r="A432" t="str">
            <v>Ross River virus (RRV) infection prophylaxis</v>
          </cell>
          <cell r="B432" t="str">
            <v>Viral infections</v>
          </cell>
          <cell r="C432" t="str">
            <v>Infections</v>
          </cell>
        </row>
        <row r="433">
          <cell r="A433" t="str">
            <v>Rotaviral gastroenteritis</v>
          </cell>
          <cell r="B433" t="str">
            <v>Viral infections</v>
          </cell>
          <cell r="C433" t="str">
            <v>Infections</v>
          </cell>
        </row>
        <row r="434">
          <cell r="A434" t="str">
            <v>Rubella prophylaxis</v>
          </cell>
          <cell r="B434" t="str">
            <v>Viral infections</v>
          </cell>
          <cell r="C434" t="str">
            <v>Infections</v>
          </cell>
        </row>
        <row r="435">
          <cell r="A435" t="str">
            <v>Shingles</v>
          </cell>
          <cell r="B435" t="str">
            <v>Viral infections</v>
          </cell>
          <cell r="C435" t="str">
            <v>Infections</v>
          </cell>
        </row>
        <row r="436">
          <cell r="A436" t="str">
            <v>Shingles prophylaxis</v>
          </cell>
          <cell r="B436" t="str">
            <v>Viral infections</v>
          </cell>
          <cell r="C436" t="str">
            <v>Infections</v>
          </cell>
        </row>
        <row r="437">
          <cell r="A437" t="str">
            <v>Smallpox prophylaxis</v>
          </cell>
          <cell r="B437" t="str">
            <v>Viral infections</v>
          </cell>
          <cell r="C437" t="str">
            <v>Infections</v>
          </cell>
        </row>
        <row r="438">
          <cell r="A438" t="str">
            <v>Smallpox treatment</v>
          </cell>
          <cell r="B438" t="str">
            <v>Viral infections</v>
          </cell>
          <cell r="C438" t="str">
            <v>Infections</v>
          </cell>
        </row>
        <row r="439">
          <cell r="A439" t="str">
            <v>Subacute sclerosing panencephalitis (SSPE)</v>
          </cell>
          <cell r="B439" t="str">
            <v>Viral infections</v>
          </cell>
          <cell r="C439" t="str">
            <v>Infections</v>
          </cell>
        </row>
        <row r="440">
          <cell r="A440" t="str">
            <v>Swine (H1N1) influenza</v>
          </cell>
          <cell r="B440" t="str">
            <v>Viral infections</v>
          </cell>
          <cell r="C440" t="str">
            <v>Infections</v>
          </cell>
        </row>
        <row r="441">
          <cell r="A441" t="str">
            <v>Tick-borne encephalitis (TBE) prophylaxis</v>
          </cell>
          <cell r="B441" t="str">
            <v>Viral infections</v>
          </cell>
          <cell r="C441" t="str">
            <v>Infections</v>
          </cell>
        </row>
        <row r="442">
          <cell r="A442" t="str">
            <v>Varicella infections</v>
          </cell>
          <cell r="B442" t="str">
            <v>Viral infections</v>
          </cell>
          <cell r="C442" t="str">
            <v>Infections</v>
          </cell>
        </row>
        <row r="443">
          <cell r="A443" t="str">
            <v>Varicella prophylaxis</v>
          </cell>
          <cell r="B443" t="str">
            <v>Viral infections</v>
          </cell>
          <cell r="C443" t="str">
            <v>Infections</v>
          </cell>
        </row>
        <row r="444">
          <cell r="A444" t="str">
            <v>West Nile virus (WNV) disease</v>
          </cell>
          <cell r="B444" t="str">
            <v>Viral infections</v>
          </cell>
          <cell r="C444" t="str">
            <v>Infections</v>
          </cell>
        </row>
        <row r="445">
          <cell r="A445" t="str">
            <v>West Nile virus (WNV) prophylaxis</v>
          </cell>
          <cell r="B445" t="str">
            <v>Viral infections</v>
          </cell>
          <cell r="C445" t="str">
            <v>Infections</v>
          </cell>
        </row>
        <row r="446">
          <cell r="A446" t="str">
            <v>Yellow fever prophylaxis</v>
          </cell>
          <cell r="B446" t="str">
            <v>Viral infections</v>
          </cell>
          <cell r="C446" t="str">
            <v>Infections</v>
          </cell>
        </row>
        <row r="447">
          <cell r="A447" t="str">
            <v>MRI investigations</v>
          </cell>
          <cell r="B447" t="str">
            <v>Diagnostic imaging</v>
          </cell>
          <cell r="C447" t="str">
            <v>Miscellaneous</v>
          </cell>
        </row>
        <row r="448">
          <cell r="A448" t="str">
            <v>Myocardial perfusion imaging (MPI)</v>
          </cell>
          <cell r="B448" t="str">
            <v>Diagnostic imaging</v>
          </cell>
          <cell r="C448" t="str">
            <v>Miscellaneous</v>
          </cell>
        </row>
        <row r="449">
          <cell r="A449" t="str">
            <v>Nuclear imaging</v>
          </cell>
          <cell r="B449" t="str">
            <v>Diagnostic imaging</v>
          </cell>
          <cell r="C449" t="str">
            <v>Miscellaneous</v>
          </cell>
        </row>
        <row r="450">
          <cell r="A450" t="str">
            <v>Other imaging</v>
          </cell>
          <cell r="B450" t="str">
            <v>Diagnostic imaging</v>
          </cell>
          <cell r="C450" t="str">
            <v>Miscellaneous</v>
          </cell>
        </row>
        <row r="451">
          <cell r="A451" t="str">
            <v>Ultrasound procedures</v>
          </cell>
          <cell r="B451" t="str">
            <v>Diagnostic imaging</v>
          </cell>
          <cell r="C451" t="str">
            <v>Miscellaneous</v>
          </cell>
        </row>
        <row r="452">
          <cell r="A452" t="str">
            <v>X-Ray procedures</v>
          </cell>
          <cell r="B452" t="str">
            <v>Diagnostic imaging</v>
          </cell>
          <cell r="C452" t="str">
            <v>Miscellaneous</v>
          </cell>
        </row>
        <row r="453">
          <cell r="A453" t="str">
            <v>Alpha-mannosidosis</v>
          </cell>
          <cell r="B453" t="str">
            <v>Lysosomal storage disorders</v>
          </cell>
          <cell r="C453" t="str">
            <v>Miscellaneous</v>
          </cell>
        </row>
        <row r="454">
          <cell r="A454" t="str">
            <v>Fabry disease</v>
          </cell>
          <cell r="B454" t="str">
            <v>Lysosomal storage disorders</v>
          </cell>
          <cell r="C454" t="str">
            <v>Miscellaneous</v>
          </cell>
        </row>
        <row r="455">
          <cell r="A455" t="str">
            <v>Gaucher's disease</v>
          </cell>
          <cell r="B455" t="str">
            <v>Lysosomal storage disorders</v>
          </cell>
          <cell r="C455" t="str">
            <v>Miscellaneous</v>
          </cell>
        </row>
        <row r="456">
          <cell r="A456" t="str">
            <v>Hunter syndrome (Mucopolysaccharidosis II or MPS II)</v>
          </cell>
          <cell r="B456" t="str">
            <v>Lysosomal storage disorders</v>
          </cell>
          <cell r="C456" t="str">
            <v>Miscellaneous</v>
          </cell>
        </row>
        <row r="457">
          <cell r="A457" t="str">
            <v>Hurler's syndrome (Mucopolysaccharidosis I or MPS I)</v>
          </cell>
          <cell r="B457" t="str">
            <v>Lysosomal storage disorders</v>
          </cell>
          <cell r="C457" t="str">
            <v>Miscellaneous</v>
          </cell>
        </row>
        <row r="458">
          <cell r="A458" t="str">
            <v>Krabbe's disease/Globoid cell leukodystrophy (GLD)</v>
          </cell>
          <cell r="B458" t="str">
            <v>Lysosomal storage disorders</v>
          </cell>
          <cell r="C458" t="str">
            <v>Miscellaneous</v>
          </cell>
        </row>
        <row r="459">
          <cell r="A459" t="str">
            <v>Liposomal acid lipase deficiency/Wolman's disease/Cholesteryl ester storage disease</v>
          </cell>
          <cell r="B459" t="str">
            <v>Lysosomal storage disorders</v>
          </cell>
          <cell r="C459" t="str">
            <v>Miscellaneous</v>
          </cell>
        </row>
        <row r="460">
          <cell r="A460" t="str">
            <v>Maroteaux-Lamy disease (Mucopolysaccharidosis VI or MPS VI)</v>
          </cell>
          <cell r="B460" t="str">
            <v>Lysosomal storage disorders</v>
          </cell>
          <cell r="C460" t="str">
            <v>Miscellaneous</v>
          </cell>
        </row>
        <row r="461">
          <cell r="A461" t="str">
            <v>Metachromatic leukodystrophy</v>
          </cell>
          <cell r="B461" t="str">
            <v>Lysosomal storage disorders</v>
          </cell>
          <cell r="C461" t="str">
            <v>Miscellaneous</v>
          </cell>
        </row>
        <row r="462">
          <cell r="A462" t="str">
            <v>Morquio syndrome (Mucopolysaccharidosis IV or MPS IV)</v>
          </cell>
          <cell r="B462" t="str">
            <v>Lysosomal storage disorders</v>
          </cell>
          <cell r="C462" t="str">
            <v>Miscellaneous</v>
          </cell>
        </row>
        <row r="463">
          <cell r="A463" t="str">
            <v>Niemann-Pick disease</v>
          </cell>
          <cell r="B463" t="str">
            <v>Lysosomal storage disorders</v>
          </cell>
          <cell r="C463" t="str">
            <v>Miscellaneous</v>
          </cell>
        </row>
        <row r="464">
          <cell r="A464" t="str">
            <v>Other lysosomal storage disorders</v>
          </cell>
          <cell r="B464" t="str">
            <v>Lysosomal storage disorders</v>
          </cell>
          <cell r="C464" t="str">
            <v>Miscellaneous</v>
          </cell>
        </row>
        <row r="465">
          <cell r="A465" t="str">
            <v>Pompe's disease</v>
          </cell>
          <cell r="B465" t="str">
            <v>Lysosomal storage disorders</v>
          </cell>
          <cell r="C465" t="str">
            <v>Miscellaneous</v>
          </cell>
        </row>
        <row r="466">
          <cell r="A466" t="str">
            <v>Sanfilippo syndrome (Mucopolysaccharidosis III or MPS III)</v>
          </cell>
          <cell r="B466" t="str">
            <v>Lysosomal storage disorders</v>
          </cell>
          <cell r="C466" t="str">
            <v>Miscellaneous</v>
          </cell>
        </row>
        <row r="467">
          <cell r="A467" t="str">
            <v>Sly's syndrome (Mucopolysaccharidosis VII or MPS VII)</v>
          </cell>
          <cell r="B467" t="str">
            <v>Lysosomal storage disorders</v>
          </cell>
          <cell r="C467" t="str">
            <v>Miscellaneous</v>
          </cell>
        </row>
        <row r="468">
          <cell r="A468" t="str">
            <v>Tay-Sachs &amp; Sandhoff's disease</v>
          </cell>
          <cell r="B468" t="str">
            <v>Lysosomal storage disorders</v>
          </cell>
          <cell r="C468" t="str">
            <v>Miscellaneous</v>
          </cell>
        </row>
        <row r="469">
          <cell r="A469" t="str">
            <v>Aldehyde dehydrogenase-2 deficiency</v>
          </cell>
          <cell r="B469" t="str">
            <v>Metabolic disorders</v>
          </cell>
          <cell r="C469" t="str">
            <v>Miscellaneous</v>
          </cell>
        </row>
        <row r="470">
          <cell r="A470" t="str">
            <v>Amyloidosis</v>
          </cell>
          <cell r="B470" t="str">
            <v>Metabolic disorders</v>
          </cell>
          <cell r="C470" t="str">
            <v>Miscellaneous</v>
          </cell>
        </row>
        <row r="471">
          <cell r="A471" t="str">
            <v>Cachexia (wasting), other</v>
          </cell>
          <cell r="B471" t="str">
            <v>Metabolic disorders</v>
          </cell>
          <cell r="C471" t="str">
            <v>Miscellaneous</v>
          </cell>
        </row>
        <row r="472">
          <cell r="A472" t="str">
            <v>Carnitine deficiency</v>
          </cell>
          <cell r="B472" t="str">
            <v>Metabolic disorders</v>
          </cell>
          <cell r="C472" t="str">
            <v>Miscellaneous</v>
          </cell>
        </row>
        <row r="473">
          <cell r="A473" t="str">
            <v>Cerebrotendinous xanthomatosis (CTX)</v>
          </cell>
          <cell r="B473" t="str">
            <v>Metabolic disorders</v>
          </cell>
          <cell r="C473" t="str">
            <v>Miscellaneous</v>
          </cell>
        </row>
        <row r="474">
          <cell r="A474" t="str">
            <v>Cockayne syndrome</v>
          </cell>
          <cell r="B474" t="str">
            <v>Metabolic disorders</v>
          </cell>
          <cell r="C474" t="str">
            <v>Miscellaneous</v>
          </cell>
        </row>
        <row r="475">
          <cell r="A475" t="str">
            <v>Congenital sucrase-isomaltase deficiency (CSID)</v>
          </cell>
          <cell r="B475" t="str">
            <v>Metabolic disorders</v>
          </cell>
          <cell r="C475" t="str">
            <v>Miscellaneous</v>
          </cell>
        </row>
        <row r="476">
          <cell r="A476" t="str">
            <v>Cystinuria</v>
          </cell>
          <cell r="B476" t="str">
            <v>Metabolic disorders</v>
          </cell>
          <cell r="C476" t="str">
            <v>Miscellaneous</v>
          </cell>
        </row>
        <row r="477">
          <cell r="A477" t="str">
            <v>Familial lipoprotein lipase deficiency</v>
          </cell>
          <cell r="B477" t="str">
            <v>Metabolic disorders</v>
          </cell>
          <cell r="C477" t="str">
            <v>Miscellaneous</v>
          </cell>
        </row>
        <row r="478">
          <cell r="A478" t="str">
            <v>Homocystinuria</v>
          </cell>
          <cell r="B478" t="str">
            <v>Metabolic disorders</v>
          </cell>
          <cell r="C478" t="str">
            <v>Miscellaneous</v>
          </cell>
        </row>
        <row r="479">
          <cell r="A479" t="str">
            <v>Hyperammonaemia</v>
          </cell>
          <cell r="B479" t="str">
            <v>Metabolic disorders</v>
          </cell>
          <cell r="C479" t="str">
            <v>Miscellaneous</v>
          </cell>
        </row>
        <row r="480">
          <cell r="A480" t="str">
            <v>Hypercalcaemia</v>
          </cell>
          <cell r="B480" t="str">
            <v>Metabolic disorders</v>
          </cell>
          <cell r="C480" t="str">
            <v>Miscellaneous</v>
          </cell>
        </row>
        <row r="481">
          <cell r="A481" t="str">
            <v>Hyper-IgD syndrome (HIDS)</v>
          </cell>
          <cell r="B481" t="str">
            <v>Metabolic disorders</v>
          </cell>
          <cell r="C481" t="str">
            <v>Miscellaneous</v>
          </cell>
        </row>
        <row r="482">
          <cell r="A482" t="str">
            <v>Hyperkalaemia</v>
          </cell>
          <cell r="B482" t="str">
            <v>Metabolic disorders</v>
          </cell>
          <cell r="C482" t="str">
            <v>Miscellaneous</v>
          </cell>
        </row>
        <row r="483">
          <cell r="A483" t="str">
            <v>Hypernatraemia</v>
          </cell>
          <cell r="B483" t="str">
            <v>Metabolic disorders</v>
          </cell>
          <cell r="C483" t="str">
            <v>Miscellaneous</v>
          </cell>
        </row>
        <row r="484">
          <cell r="A484" t="str">
            <v>Hyperphosphataemia</v>
          </cell>
          <cell r="B484" t="str">
            <v>Metabolic disorders</v>
          </cell>
          <cell r="C484" t="str">
            <v>Miscellaneous</v>
          </cell>
        </row>
        <row r="485">
          <cell r="A485" t="str">
            <v>Hyponatraemia</v>
          </cell>
          <cell r="B485" t="str">
            <v>Metabolic disorders</v>
          </cell>
          <cell r="C485" t="str">
            <v>Miscellaneous</v>
          </cell>
        </row>
        <row r="486">
          <cell r="A486" t="str">
            <v>Hypophosphataemic rickets</v>
          </cell>
          <cell r="B486" t="str">
            <v>Metabolic disorders</v>
          </cell>
          <cell r="C486" t="str">
            <v>Miscellaneous</v>
          </cell>
        </row>
        <row r="487">
          <cell r="A487" t="str">
            <v>Hypoxia</v>
          </cell>
          <cell r="B487" t="str">
            <v>Metabolic disorders</v>
          </cell>
          <cell r="C487" t="str">
            <v>Miscellaneous</v>
          </cell>
        </row>
        <row r="488">
          <cell r="A488" t="str">
            <v>Lesch-Nyhan syndrome</v>
          </cell>
          <cell r="B488" t="str">
            <v>Metabolic disorders</v>
          </cell>
          <cell r="C488" t="str">
            <v>Miscellaneous</v>
          </cell>
        </row>
        <row r="489">
          <cell r="A489" t="str">
            <v>Methylmalonic acidaemia (MMA)</v>
          </cell>
          <cell r="B489" t="str">
            <v>Metabolic disorders</v>
          </cell>
          <cell r="C489" t="str">
            <v>Miscellaneous</v>
          </cell>
        </row>
        <row r="490">
          <cell r="A490" t="str">
            <v>Mitochondrial disease</v>
          </cell>
          <cell r="B490" t="str">
            <v>Metabolic disorders</v>
          </cell>
          <cell r="C490" t="str">
            <v>Miscellaneous</v>
          </cell>
        </row>
        <row r="491">
          <cell r="A491" t="str">
            <v>Mitochondrial encephalopathy, lactic acidosis, and stroke-like episodes (MELAS)</v>
          </cell>
          <cell r="B491" t="str">
            <v>Metabolic disorders</v>
          </cell>
          <cell r="C491" t="str">
            <v>Miscellaneous</v>
          </cell>
        </row>
        <row r="492">
          <cell r="A492" t="str">
            <v>Mitochondrial oxidative phosphorylation disorders</v>
          </cell>
          <cell r="B492" t="str">
            <v>Metabolic disorders</v>
          </cell>
          <cell r="C492" t="str">
            <v>Miscellaneous</v>
          </cell>
        </row>
        <row r="493">
          <cell r="A493" t="str">
            <v>Obesity</v>
          </cell>
          <cell r="B493" t="str">
            <v>Metabolic disorders</v>
          </cell>
          <cell r="C493" t="str">
            <v>Miscellaneous</v>
          </cell>
        </row>
        <row r="494">
          <cell r="A494" t="str">
            <v>Other metabolic indications</v>
          </cell>
          <cell r="B494" t="str">
            <v>Metabolic disorders</v>
          </cell>
          <cell r="C494" t="str">
            <v>Miscellaneous</v>
          </cell>
        </row>
        <row r="495">
          <cell r="A495" t="str">
            <v>Phenylketonuria (PKU)</v>
          </cell>
          <cell r="B495" t="str">
            <v>Metabolic disorders</v>
          </cell>
          <cell r="C495" t="str">
            <v>Miscellaneous</v>
          </cell>
        </row>
        <row r="496">
          <cell r="A496" t="str">
            <v>Porphyria</v>
          </cell>
          <cell r="B496" t="str">
            <v>Metabolic disorders</v>
          </cell>
          <cell r="C496" t="str">
            <v>Miscellaneous</v>
          </cell>
        </row>
        <row r="497">
          <cell r="A497" t="str">
            <v>Post-operative recovery</v>
          </cell>
          <cell r="B497" t="str">
            <v>Metabolic disorders</v>
          </cell>
          <cell r="C497" t="str">
            <v>Miscellaneous</v>
          </cell>
        </row>
        <row r="498">
          <cell r="A498" t="str">
            <v>Prader-Willi syndrome</v>
          </cell>
          <cell r="B498" t="str">
            <v>Metabolic disorders</v>
          </cell>
          <cell r="C498" t="str">
            <v>Miscellaneous</v>
          </cell>
        </row>
        <row r="499">
          <cell r="A499" t="str">
            <v>Reduced protein load</v>
          </cell>
          <cell r="B499" t="str">
            <v>Metabolic disorders</v>
          </cell>
          <cell r="C499" t="str">
            <v>Miscellaneous</v>
          </cell>
        </row>
        <row r="500">
          <cell r="A500" t="str">
            <v>Tyrosinaemia</v>
          </cell>
          <cell r="B500" t="str">
            <v>Metabolic disorders</v>
          </cell>
          <cell r="C500" t="str">
            <v>Miscellaneous</v>
          </cell>
        </row>
        <row r="501">
          <cell r="A501" t="str">
            <v>Urea cycle disorders</v>
          </cell>
          <cell r="B501" t="str">
            <v>Metabolic disorders</v>
          </cell>
          <cell r="C501" t="str">
            <v>Miscellaneous</v>
          </cell>
        </row>
        <row r="502">
          <cell r="A502" t="str">
            <v>Veno-occlusive disease (VOD)</v>
          </cell>
          <cell r="B502" t="str">
            <v>Metabolic disorders</v>
          </cell>
          <cell r="C502" t="str">
            <v>Miscellaneous</v>
          </cell>
        </row>
        <row r="503">
          <cell r="A503" t="str">
            <v>Von Hippel-Lindau disease</v>
          </cell>
          <cell r="B503" t="str">
            <v>Metabolic disorders</v>
          </cell>
          <cell r="C503" t="str">
            <v>Miscellaneous</v>
          </cell>
        </row>
        <row r="504">
          <cell r="A504" t="str">
            <v>Wilson's disease</v>
          </cell>
          <cell r="B504" t="str">
            <v>Metabolic disorders</v>
          </cell>
          <cell r="C504" t="str">
            <v>Miscellaneous</v>
          </cell>
        </row>
        <row r="505">
          <cell r="A505" t="str">
            <v>Malnutrition</v>
          </cell>
          <cell r="B505" t="str">
            <v>Nutritional</v>
          </cell>
          <cell r="C505" t="str">
            <v>Miscellaneous</v>
          </cell>
        </row>
        <row r="506">
          <cell r="A506" t="str">
            <v>Mineral deficiency</v>
          </cell>
          <cell r="B506" t="str">
            <v>Nutritional</v>
          </cell>
          <cell r="C506" t="str">
            <v>Miscellaneous</v>
          </cell>
        </row>
        <row r="507">
          <cell r="A507" t="str">
            <v>Protein deficiency</v>
          </cell>
          <cell r="B507" t="str">
            <v>Nutritional</v>
          </cell>
          <cell r="C507" t="str">
            <v>Miscellaneous</v>
          </cell>
        </row>
        <row r="508">
          <cell r="A508" t="str">
            <v>Vitamin deficiency</v>
          </cell>
          <cell r="B508" t="str">
            <v>Nutritional</v>
          </cell>
          <cell r="C508" t="str">
            <v>Miscellaneous</v>
          </cell>
        </row>
        <row r="509">
          <cell r="A509" t="str">
            <v>Acute Radiation Syndrome</v>
          </cell>
          <cell r="B509" t="str">
            <v>Poisoning</v>
          </cell>
          <cell r="C509" t="str">
            <v>Miscellaneous</v>
          </cell>
        </row>
        <row r="510">
          <cell r="A510" t="str">
            <v>Drug toxicity</v>
          </cell>
          <cell r="B510" t="str">
            <v>Poisoning</v>
          </cell>
          <cell r="C510" t="str">
            <v>Miscellaneous</v>
          </cell>
        </row>
        <row r="511">
          <cell r="A511" t="str">
            <v>Iron poisoning</v>
          </cell>
          <cell r="B511" t="str">
            <v>Poisoning</v>
          </cell>
          <cell r="C511" t="str">
            <v>Miscellaneous</v>
          </cell>
        </row>
        <row r="512">
          <cell r="A512" t="str">
            <v>Poisoning neutralization</v>
          </cell>
          <cell r="B512" t="str">
            <v>Poisoning</v>
          </cell>
          <cell r="C512" t="str">
            <v>Miscellaneous</v>
          </cell>
        </row>
        <row r="513">
          <cell r="A513" t="str">
            <v>Undisclosed</v>
          </cell>
          <cell r="B513" t="str">
            <v>Undisclosed</v>
          </cell>
          <cell r="C513" t="str">
            <v>Miscellaneous</v>
          </cell>
        </row>
        <row r="514">
          <cell r="A514" t="str">
            <v>Arthritis, general</v>
          </cell>
          <cell r="B514" t="str">
            <v>Arthritis</v>
          </cell>
          <cell r="C514" t="str">
            <v>Musculoskeletal</v>
          </cell>
        </row>
        <row r="515">
          <cell r="A515" t="str">
            <v>Arthritis, psoriatic</v>
          </cell>
          <cell r="B515" t="str">
            <v>Arthritis</v>
          </cell>
          <cell r="C515" t="str">
            <v>Musculoskeletal</v>
          </cell>
        </row>
        <row r="516">
          <cell r="A516" t="str">
            <v>Arthritis, rheumatoid</v>
          </cell>
          <cell r="B516" t="str">
            <v>Arthritis</v>
          </cell>
          <cell r="C516" t="str">
            <v>Musculoskeletal</v>
          </cell>
        </row>
        <row r="517">
          <cell r="A517" t="str">
            <v>Osteoarthritis</v>
          </cell>
          <cell r="B517" t="str">
            <v>Arthritis</v>
          </cell>
          <cell r="C517" t="str">
            <v>Musculoskeletal</v>
          </cell>
        </row>
        <row r="518">
          <cell r="A518" t="str">
            <v>Ankylosing spondylitis</v>
          </cell>
          <cell r="B518" t="str">
            <v>Arthritis related disorders</v>
          </cell>
          <cell r="C518" t="str">
            <v>Musculoskeletal</v>
          </cell>
        </row>
        <row r="519">
          <cell r="A519" t="str">
            <v>Hyperuricaemia/Gout</v>
          </cell>
          <cell r="B519" t="str">
            <v>Arthritis related disorders</v>
          </cell>
          <cell r="C519" t="str">
            <v>Musculoskeletal</v>
          </cell>
        </row>
        <row r="520">
          <cell r="A520" t="str">
            <v>Achondroplasia</v>
          </cell>
          <cell r="B520" t="str">
            <v>Bone disorders</v>
          </cell>
          <cell r="C520" t="str">
            <v>Musculoskeletal</v>
          </cell>
        </row>
        <row r="521">
          <cell r="A521" t="str">
            <v>Avascular necrosis</v>
          </cell>
          <cell r="B521" t="str">
            <v>Bone disorders</v>
          </cell>
          <cell r="C521" t="str">
            <v>Musculoskeletal</v>
          </cell>
        </row>
        <row r="522">
          <cell r="A522" t="str">
            <v>Bone repair &amp; regeneration</v>
          </cell>
          <cell r="B522" t="str">
            <v>Bone disorders</v>
          </cell>
          <cell r="C522" t="str">
            <v>Musculoskeletal</v>
          </cell>
        </row>
        <row r="523">
          <cell r="A523" t="str">
            <v>Hypophosphatasia</v>
          </cell>
          <cell r="B523" t="str">
            <v>Bone disorders</v>
          </cell>
          <cell r="C523" t="str">
            <v>Musculoskeletal</v>
          </cell>
        </row>
        <row r="524">
          <cell r="A524" t="str">
            <v>Osteoporosis</v>
          </cell>
          <cell r="B524" t="str">
            <v>Bone disorders</v>
          </cell>
          <cell r="C524" t="str">
            <v>Musculoskeletal</v>
          </cell>
        </row>
        <row r="525">
          <cell r="A525" t="str">
            <v>Paget's disease</v>
          </cell>
          <cell r="B525" t="str">
            <v>Bone disorders</v>
          </cell>
          <cell r="C525" t="str">
            <v>Musculoskeletal</v>
          </cell>
        </row>
        <row r="526">
          <cell r="A526" t="str">
            <v>Adhesive capsulitis/Frozen shoulder syndrome (FSS)</v>
          </cell>
          <cell r="B526" t="str">
            <v>Miscellaneous musculoskeletal</v>
          </cell>
          <cell r="C526" t="str">
            <v>Musculoskeletal</v>
          </cell>
        </row>
        <row r="527">
          <cell r="A527" t="str">
            <v>Age-related frailty</v>
          </cell>
          <cell r="B527" t="str">
            <v>Miscellaneous musculoskeletal</v>
          </cell>
          <cell r="C527" t="str">
            <v>Musculoskeletal</v>
          </cell>
        </row>
        <row r="528">
          <cell r="A528" t="str">
            <v>Becker muscular dystrophy</v>
          </cell>
          <cell r="B528" t="str">
            <v>Miscellaneous musculoskeletal</v>
          </cell>
          <cell r="C528" t="str">
            <v>Musculoskeletal</v>
          </cell>
        </row>
        <row r="529">
          <cell r="A529" t="str">
            <v>Cervical dystonia</v>
          </cell>
          <cell r="B529" t="str">
            <v>Miscellaneous musculoskeletal</v>
          </cell>
          <cell r="C529" t="str">
            <v>Musculoskeletal</v>
          </cell>
        </row>
        <row r="530">
          <cell r="A530" t="str">
            <v>Duchenne muscular dystrophy</v>
          </cell>
          <cell r="B530" t="str">
            <v>Miscellaneous musculoskeletal</v>
          </cell>
          <cell r="C530" t="str">
            <v>Musculoskeletal</v>
          </cell>
        </row>
        <row r="531">
          <cell r="A531" t="str">
            <v>Dupuytren's contracture</v>
          </cell>
          <cell r="B531" t="str">
            <v>Miscellaneous musculoskeletal</v>
          </cell>
          <cell r="C531" t="str">
            <v>Musculoskeletal</v>
          </cell>
        </row>
        <row r="532">
          <cell r="A532" t="str">
            <v>Facioscapulohumeral muscular dystrophy (FSHD)</v>
          </cell>
          <cell r="B532" t="str">
            <v>Miscellaneous musculoskeletal</v>
          </cell>
          <cell r="C532" t="str">
            <v>Musculoskeletal</v>
          </cell>
        </row>
        <row r="533">
          <cell r="A533" t="str">
            <v>Inclusion body myositis</v>
          </cell>
          <cell r="B533" t="str">
            <v>Miscellaneous musculoskeletal</v>
          </cell>
          <cell r="C533" t="str">
            <v>Musculoskeletal</v>
          </cell>
        </row>
        <row r="534">
          <cell r="A534" t="str">
            <v>Interdental papillary insufficiency</v>
          </cell>
          <cell r="B534" t="str">
            <v>Miscellaneous musculoskeletal</v>
          </cell>
          <cell r="C534" t="str">
            <v>Musculoskeletal</v>
          </cell>
        </row>
        <row r="535">
          <cell r="A535" t="str">
            <v>Limb-girdle muscular dystrophy</v>
          </cell>
          <cell r="B535" t="str">
            <v>Miscellaneous musculoskeletal</v>
          </cell>
          <cell r="C535" t="str">
            <v>Musculoskeletal</v>
          </cell>
        </row>
        <row r="536">
          <cell r="A536" t="str">
            <v>Marfan syndrome</v>
          </cell>
          <cell r="B536" t="str">
            <v>Miscellaneous musculoskeletal</v>
          </cell>
          <cell r="C536" t="str">
            <v>Musculoskeletal</v>
          </cell>
        </row>
        <row r="537">
          <cell r="A537" t="str">
            <v>Mixed connective tissue disease (MCTD)</v>
          </cell>
          <cell r="B537" t="str">
            <v>Miscellaneous musculoskeletal</v>
          </cell>
          <cell r="C537" t="str">
            <v>Musculoskeletal</v>
          </cell>
        </row>
        <row r="538">
          <cell r="A538" t="str">
            <v>Muscle spasticity</v>
          </cell>
          <cell r="B538" t="str">
            <v>Miscellaneous musculoskeletal</v>
          </cell>
          <cell r="C538" t="str">
            <v>Musculoskeletal</v>
          </cell>
        </row>
        <row r="539">
          <cell r="A539" t="str">
            <v>Muscular dystrophy</v>
          </cell>
          <cell r="B539" t="str">
            <v>Miscellaneous musculoskeletal</v>
          </cell>
          <cell r="C539" t="str">
            <v>Musculoskeletal</v>
          </cell>
        </row>
        <row r="540">
          <cell r="A540" t="str">
            <v>Musculoskeletal inflammation</v>
          </cell>
          <cell r="B540" t="str">
            <v>Miscellaneous musculoskeletal</v>
          </cell>
          <cell r="C540" t="str">
            <v>Musculoskeletal</v>
          </cell>
        </row>
        <row r="541">
          <cell r="A541" t="str">
            <v>Myotonic dystrophy</v>
          </cell>
          <cell r="B541" t="str">
            <v>Miscellaneous musculoskeletal</v>
          </cell>
          <cell r="C541" t="str">
            <v>Musculoskeletal</v>
          </cell>
        </row>
        <row r="542">
          <cell r="A542" t="str">
            <v>Other musculoskeletal disorders</v>
          </cell>
          <cell r="B542" t="str">
            <v>Miscellaneous musculoskeletal</v>
          </cell>
          <cell r="C542" t="str">
            <v>Musculoskeletal</v>
          </cell>
        </row>
        <row r="543">
          <cell r="A543" t="str">
            <v>Periodontitis</v>
          </cell>
          <cell r="B543" t="str">
            <v>Miscellaneous musculoskeletal</v>
          </cell>
          <cell r="C543" t="str">
            <v>Musculoskeletal</v>
          </cell>
        </row>
        <row r="544">
          <cell r="A544" t="str">
            <v>Polymyalgia rheumatica</v>
          </cell>
          <cell r="B544" t="str">
            <v>Miscellaneous musculoskeletal</v>
          </cell>
          <cell r="C544" t="str">
            <v>Musculoskeletal</v>
          </cell>
        </row>
        <row r="545">
          <cell r="A545" t="str">
            <v>Polymyositis &amp; dermatomyositis</v>
          </cell>
          <cell r="B545" t="str">
            <v>Miscellaneous musculoskeletal</v>
          </cell>
          <cell r="C545" t="str">
            <v>Musculoskeletal</v>
          </cell>
        </row>
        <row r="546">
          <cell r="A546" t="str">
            <v>Progeria/Hutchinson-Gilford syndrome</v>
          </cell>
          <cell r="B546" t="str">
            <v>Miscellaneous musculoskeletal</v>
          </cell>
          <cell r="C546" t="str">
            <v>Musculoskeletal</v>
          </cell>
        </row>
        <row r="547">
          <cell r="A547" t="str">
            <v>Tendinitis &amp; Bursitis</v>
          </cell>
          <cell r="B547" t="str">
            <v>Miscellaneous musculoskeletal</v>
          </cell>
          <cell r="C547" t="str">
            <v>Musculoskeletal</v>
          </cell>
        </row>
        <row r="548">
          <cell r="A548" t="str">
            <v>Amyotrophic lateral sclerosis (ALS)</v>
          </cell>
          <cell r="B548" t="str">
            <v>Degenerative disorders</v>
          </cell>
          <cell r="C548" t="str">
            <v>Neurology</v>
          </cell>
        </row>
        <row r="549">
          <cell r="A549" t="str">
            <v>Friedreich's ataxia</v>
          </cell>
          <cell r="B549" t="str">
            <v>Degenerative disorders</v>
          </cell>
          <cell r="C549" t="str">
            <v>Neurology</v>
          </cell>
        </row>
        <row r="550">
          <cell r="A550" t="str">
            <v>Huntington's disease</v>
          </cell>
          <cell r="B550" t="str">
            <v>Degenerative disorders</v>
          </cell>
          <cell r="C550" t="str">
            <v>Neurology</v>
          </cell>
        </row>
        <row r="551">
          <cell r="A551" t="str">
            <v>Parkinson's disease</v>
          </cell>
          <cell r="B551" t="str">
            <v>Degenerative disorders</v>
          </cell>
          <cell r="C551" t="str">
            <v>Neurology</v>
          </cell>
        </row>
        <row r="552">
          <cell r="A552" t="str">
            <v>Progressive supranuclear palsy</v>
          </cell>
          <cell r="B552" t="str">
            <v>Degenerative disorders</v>
          </cell>
          <cell r="C552" t="str">
            <v>Neurology</v>
          </cell>
        </row>
        <row r="553">
          <cell r="A553" t="str">
            <v>Spinocerebellar ataxia</v>
          </cell>
          <cell r="B553" t="str">
            <v>Degenerative disorders</v>
          </cell>
          <cell r="C553" t="str">
            <v>Neurology</v>
          </cell>
        </row>
        <row r="554">
          <cell r="A554" t="str">
            <v>Alzheimer's disease</v>
          </cell>
          <cell r="B554" t="str">
            <v>Dementia</v>
          </cell>
          <cell r="C554" t="str">
            <v>Neurology</v>
          </cell>
        </row>
        <row r="555">
          <cell r="A555" t="str">
            <v>Dementia, cerebrovascular</v>
          </cell>
          <cell r="B555" t="str">
            <v>Dementia</v>
          </cell>
          <cell r="C555" t="str">
            <v>Neurology</v>
          </cell>
        </row>
        <row r="556">
          <cell r="A556" t="str">
            <v>Dementia, frontotemporal</v>
          </cell>
          <cell r="B556" t="str">
            <v>Dementia</v>
          </cell>
          <cell r="C556" t="str">
            <v>Neurology</v>
          </cell>
        </row>
        <row r="557">
          <cell r="A557" t="str">
            <v>Dementia, Lewy body</v>
          </cell>
          <cell r="B557" t="str">
            <v>Dementia</v>
          </cell>
          <cell r="C557" t="str">
            <v>Neurology</v>
          </cell>
        </row>
        <row r="558">
          <cell r="A558" t="str">
            <v>Dementia, senile</v>
          </cell>
          <cell r="B558" t="str">
            <v>Dementia</v>
          </cell>
          <cell r="C558" t="str">
            <v>Neurology</v>
          </cell>
        </row>
        <row r="559">
          <cell r="A559" t="str">
            <v>Altitude sickness</v>
          </cell>
          <cell r="B559" t="str">
            <v>Emesis</v>
          </cell>
          <cell r="C559" t="str">
            <v>Neurology</v>
          </cell>
        </row>
        <row r="560">
          <cell r="A560" t="str">
            <v>Emesis</v>
          </cell>
          <cell r="B560" t="str">
            <v>Emesis</v>
          </cell>
          <cell r="C560" t="str">
            <v>Neurology</v>
          </cell>
        </row>
        <row r="561">
          <cell r="A561" t="str">
            <v>Emesis, chemotherapy-induced</v>
          </cell>
          <cell r="B561" t="str">
            <v>Emesis</v>
          </cell>
          <cell r="C561" t="str">
            <v>Neurology</v>
          </cell>
        </row>
        <row r="562">
          <cell r="A562" t="str">
            <v>Emesis, radiation-induced</v>
          </cell>
          <cell r="B562" t="str">
            <v>Emesis</v>
          </cell>
          <cell r="C562" t="str">
            <v>Neurology</v>
          </cell>
        </row>
        <row r="563">
          <cell r="A563" t="str">
            <v>Emesis, surgery-induced</v>
          </cell>
          <cell r="B563" t="str">
            <v>Emesis</v>
          </cell>
          <cell r="C563" t="str">
            <v>Neurology</v>
          </cell>
        </row>
        <row r="564">
          <cell r="A564" t="str">
            <v>Cluster headaches</v>
          </cell>
          <cell r="B564" t="str">
            <v>Headache</v>
          </cell>
          <cell r="C564" t="str">
            <v>Neurology</v>
          </cell>
        </row>
        <row r="565">
          <cell r="A565" t="str">
            <v>Migraine</v>
          </cell>
          <cell r="B565" t="str">
            <v>Headache</v>
          </cell>
          <cell r="C565" t="str">
            <v>Neurology</v>
          </cell>
        </row>
        <row r="566">
          <cell r="A566" t="str">
            <v>Amnesia</v>
          </cell>
          <cell r="B566" t="str">
            <v>Miscellaneous neurological</v>
          </cell>
          <cell r="C566" t="str">
            <v>Neurology</v>
          </cell>
        </row>
        <row r="567">
          <cell r="A567" t="str">
            <v>Apnoea of prematurity</v>
          </cell>
          <cell r="B567" t="str">
            <v>Miscellaneous neurological</v>
          </cell>
          <cell r="C567" t="str">
            <v>Neurology</v>
          </cell>
        </row>
        <row r="568">
          <cell r="A568" t="str">
            <v>Apnoea, surgery-induced</v>
          </cell>
          <cell r="B568" t="str">
            <v>Miscellaneous neurological</v>
          </cell>
          <cell r="C568" t="str">
            <v>Neurology</v>
          </cell>
        </row>
        <row r="569">
          <cell r="A569" t="str">
            <v>Asthenia</v>
          </cell>
          <cell r="B569" t="str">
            <v>Miscellaneous neurological</v>
          </cell>
          <cell r="C569" t="str">
            <v>Neurology</v>
          </cell>
        </row>
        <row r="570">
          <cell r="A570" t="str">
            <v>Carpal tunnel syndrome</v>
          </cell>
          <cell r="B570" t="str">
            <v>Miscellaneous neurological</v>
          </cell>
          <cell r="C570" t="str">
            <v>Neurology</v>
          </cell>
        </row>
        <row r="571">
          <cell r="A571" t="str">
            <v>Cerebral oedema</v>
          </cell>
          <cell r="B571" t="str">
            <v>Miscellaneous neurological</v>
          </cell>
          <cell r="C571" t="str">
            <v>Neurology</v>
          </cell>
        </row>
        <row r="572">
          <cell r="A572" t="str">
            <v>Cerebral palsy</v>
          </cell>
          <cell r="B572" t="str">
            <v>Miscellaneous neurological</v>
          </cell>
          <cell r="C572" t="str">
            <v>Neurology</v>
          </cell>
        </row>
        <row r="573">
          <cell r="A573" t="str">
            <v>Chronic fatigue syndrome</v>
          </cell>
          <cell r="B573" t="str">
            <v>Miscellaneous neurological</v>
          </cell>
          <cell r="C573" t="str">
            <v>Neurology</v>
          </cell>
        </row>
        <row r="574">
          <cell r="A574" t="str">
            <v>Chronic inflammatory demyelinating polyneuropathy (CIDP)</v>
          </cell>
          <cell r="B574" t="str">
            <v>Miscellaneous neurological</v>
          </cell>
          <cell r="C574" t="str">
            <v>Neurology</v>
          </cell>
        </row>
        <row r="575">
          <cell r="A575" t="str">
            <v>Down syndrome</v>
          </cell>
          <cell r="B575" t="str">
            <v>Miscellaneous neurological</v>
          </cell>
          <cell r="C575" t="str">
            <v>Neurology</v>
          </cell>
        </row>
        <row r="576">
          <cell r="A576" t="str">
            <v>Essential tremor</v>
          </cell>
          <cell r="B576" t="str">
            <v>Miscellaneous neurological</v>
          </cell>
          <cell r="C576" t="str">
            <v>Neurology</v>
          </cell>
        </row>
        <row r="577">
          <cell r="A577" t="str">
            <v>Fibromyalgia</v>
          </cell>
          <cell r="B577" t="str">
            <v>Miscellaneous neurological</v>
          </cell>
          <cell r="C577" t="str">
            <v>Neurology</v>
          </cell>
        </row>
        <row r="578">
          <cell r="A578" t="str">
            <v>Fragile X syndrome</v>
          </cell>
          <cell r="B578" t="str">
            <v>Miscellaneous neurological</v>
          </cell>
          <cell r="C578" t="str">
            <v>Neurology</v>
          </cell>
        </row>
        <row r="579">
          <cell r="A579" t="str">
            <v>Intensive care sedation</v>
          </cell>
          <cell r="B579" t="str">
            <v>Miscellaneous neurological</v>
          </cell>
          <cell r="C579" t="str">
            <v>Neurology</v>
          </cell>
        </row>
        <row r="580">
          <cell r="A580" t="str">
            <v>Other neurological indications</v>
          </cell>
          <cell r="B580" t="str">
            <v>Miscellaneous neurological</v>
          </cell>
          <cell r="C580" t="str">
            <v>Neurology</v>
          </cell>
        </row>
        <row r="581">
          <cell r="A581" t="str">
            <v>Progressive multifocal leukoencephalopathy (PML)</v>
          </cell>
          <cell r="B581" t="str">
            <v>Miscellaneous neurological</v>
          </cell>
          <cell r="C581" t="str">
            <v>Neurology</v>
          </cell>
        </row>
        <row r="582">
          <cell r="A582" t="str">
            <v>Pseudobulbar palsy</v>
          </cell>
          <cell r="B582" t="str">
            <v>Miscellaneous neurological</v>
          </cell>
          <cell r="C582" t="str">
            <v>Neurology</v>
          </cell>
        </row>
        <row r="583">
          <cell r="A583" t="str">
            <v>Spinal cord injury</v>
          </cell>
          <cell r="B583" t="str">
            <v>Miscellaneous neurological</v>
          </cell>
          <cell r="C583" t="str">
            <v>Neurology</v>
          </cell>
        </row>
        <row r="584">
          <cell r="A584" t="str">
            <v>Stiff person syndrome</v>
          </cell>
          <cell r="B584" t="str">
            <v>Miscellaneous neurological</v>
          </cell>
          <cell r="C584" t="str">
            <v>Neurology</v>
          </cell>
        </row>
        <row r="585">
          <cell r="A585" t="str">
            <v>Tourette's syndrome</v>
          </cell>
          <cell r="B585" t="str">
            <v>Miscellaneous neurological</v>
          </cell>
          <cell r="C585" t="str">
            <v>Neurology</v>
          </cell>
        </row>
        <row r="586">
          <cell r="A586" t="str">
            <v>Transmissible spongiform encephalopathies/Prion disease</v>
          </cell>
          <cell r="B586" t="str">
            <v>Miscellaneous neurological</v>
          </cell>
          <cell r="C586" t="str">
            <v>Neurology</v>
          </cell>
        </row>
        <row r="587">
          <cell r="A587" t="str">
            <v>Transverse myelitis, acute</v>
          </cell>
          <cell r="B587" t="str">
            <v>Miscellaneous neurological</v>
          </cell>
          <cell r="C587" t="str">
            <v>Neurology</v>
          </cell>
        </row>
        <row r="588">
          <cell r="A588" t="str">
            <v>Traumatic brain injury</v>
          </cell>
          <cell r="B588" t="str">
            <v>Miscellaneous neurological</v>
          </cell>
          <cell r="C588" t="str">
            <v>Neurology</v>
          </cell>
        </row>
        <row r="589">
          <cell r="A589" t="str">
            <v>Tuberous sclerosis</v>
          </cell>
          <cell r="B589" t="str">
            <v>Miscellaneous neurological</v>
          </cell>
          <cell r="C589" t="str">
            <v>Neurology</v>
          </cell>
        </row>
        <row r="590">
          <cell r="A590" t="str">
            <v>Charcot-Marie-Tooth disease</v>
          </cell>
          <cell r="B590" t="str">
            <v>Neuropathy</v>
          </cell>
          <cell r="C590" t="str">
            <v>Neurology</v>
          </cell>
        </row>
        <row r="591">
          <cell r="A591" t="str">
            <v>Guillain-Barré syndrome</v>
          </cell>
          <cell r="B591" t="str">
            <v>Neuropathy</v>
          </cell>
          <cell r="C591" t="str">
            <v>Neurology</v>
          </cell>
        </row>
        <row r="592">
          <cell r="A592" t="str">
            <v>Multifocal motor neuropathy (MMN)</v>
          </cell>
          <cell r="B592" t="str">
            <v>Neuropathy</v>
          </cell>
          <cell r="C592" t="str">
            <v>Neurology</v>
          </cell>
        </row>
        <row r="593">
          <cell r="A593" t="str">
            <v>Peripheral neuropathy</v>
          </cell>
          <cell r="B593" t="str">
            <v>Neuropathy</v>
          </cell>
          <cell r="C593" t="str">
            <v>Neurology</v>
          </cell>
        </row>
        <row r="594">
          <cell r="A594" t="str">
            <v>Spinal muscular atrophy</v>
          </cell>
          <cell r="B594" t="str">
            <v>Neuropathy</v>
          </cell>
          <cell r="C594" t="str">
            <v>Neurology</v>
          </cell>
        </row>
        <row r="595">
          <cell r="A595" t="str">
            <v>Pain</v>
          </cell>
          <cell r="B595" t="str">
            <v>Pain</v>
          </cell>
          <cell r="C595" t="str">
            <v>Neurology</v>
          </cell>
        </row>
        <row r="596">
          <cell r="A596" t="str">
            <v>Pain, acute</v>
          </cell>
          <cell r="B596" t="str">
            <v>Pain</v>
          </cell>
          <cell r="C596" t="str">
            <v>Neurology</v>
          </cell>
        </row>
        <row r="597">
          <cell r="A597" t="str">
            <v>Pain, cancer-induced</v>
          </cell>
          <cell r="B597" t="str">
            <v>Pain</v>
          </cell>
          <cell r="C597" t="str">
            <v>Neurology</v>
          </cell>
        </row>
        <row r="598">
          <cell r="A598" t="str">
            <v>Pain, chronic</v>
          </cell>
          <cell r="B598" t="str">
            <v>Pain</v>
          </cell>
          <cell r="C598" t="str">
            <v>Neurology</v>
          </cell>
        </row>
        <row r="599">
          <cell r="A599" t="str">
            <v>Pain, moderate to severe</v>
          </cell>
          <cell r="B599" t="str">
            <v>Pain</v>
          </cell>
          <cell r="C599" t="str">
            <v>Neurology</v>
          </cell>
        </row>
        <row r="600">
          <cell r="A600" t="str">
            <v>Pain, neuropathic</v>
          </cell>
          <cell r="B600" t="str">
            <v>Pain</v>
          </cell>
          <cell r="C600" t="str">
            <v>Neurology</v>
          </cell>
        </row>
        <row r="601">
          <cell r="A601" t="str">
            <v>Pain, post-operative</v>
          </cell>
          <cell r="B601" t="str">
            <v>Pain</v>
          </cell>
          <cell r="C601" t="str">
            <v>Neurology</v>
          </cell>
        </row>
        <row r="602">
          <cell r="A602" t="str">
            <v>Pain, severe</v>
          </cell>
          <cell r="B602" t="str">
            <v>Pain</v>
          </cell>
          <cell r="C602" t="str">
            <v>Neurology</v>
          </cell>
        </row>
        <row r="603">
          <cell r="A603" t="str">
            <v>Post-herpetic neuralgia</v>
          </cell>
          <cell r="B603" t="str">
            <v>Pain</v>
          </cell>
          <cell r="C603" t="str">
            <v>Neurology</v>
          </cell>
        </row>
        <row r="604">
          <cell r="A604" t="str">
            <v>Epilepsy</v>
          </cell>
          <cell r="B604" t="str">
            <v>Seizures/Convulsions</v>
          </cell>
          <cell r="C604" t="str">
            <v>Neurology</v>
          </cell>
        </row>
        <row r="605">
          <cell r="A605" t="str">
            <v>Generalised seizures</v>
          </cell>
          <cell r="B605" t="str">
            <v>Seizures/Convulsions</v>
          </cell>
          <cell r="C605" t="str">
            <v>Neurology</v>
          </cell>
        </row>
        <row r="606">
          <cell r="A606" t="str">
            <v>Lennox-Gestaut syndrome</v>
          </cell>
          <cell r="B606" t="str">
            <v>Seizures/Convulsions</v>
          </cell>
          <cell r="C606" t="str">
            <v>Neurology</v>
          </cell>
        </row>
        <row r="607">
          <cell r="A607" t="str">
            <v>Circadian rhythm sleep disorders</v>
          </cell>
          <cell r="B607" t="str">
            <v>Sleep disorders</v>
          </cell>
          <cell r="C607" t="str">
            <v>Neurology</v>
          </cell>
        </row>
        <row r="608">
          <cell r="A608" t="str">
            <v>Hypersomnia</v>
          </cell>
          <cell r="B608" t="str">
            <v>Sleep disorders</v>
          </cell>
          <cell r="C608" t="str">
            <v>Neurology</v>
          </cell>
        </row>
        <row r="609">
          <cell r="A609" t="str">
            <v>Insomnia</v>
          </cell>
          <cell r="B609" t="str">
            <v>Sleep disorders</v>
          </cell>
          <cell r="C609" t="str">
            <v>Neurology</v>
          </cell>
        </row>
        <row r="610">
          <cell r="A610" t="str">
            <v>Narcolepsy</v>
          </cell>
          <cell r="B610" t="str">
            <v>Sleep disorders</v>
          </cell>
          <cell r="C610" t="str">
            <v>Neurology</v>
          </cell>
        </row>
        <row r="611">
          <cell r="A611" t="str">
            <v>Obstructive sleep apnoea (OSA)</v>
          </cell>
          <cell r="B611" t="str">
            <v>Sleep disorders</v>
          </cell>
          <cell r="C611" t="str">
            <v>Neurology</v>
          </cell>
        </row>
        <row r="612">
          <cell r="A612" t="str">
            <v>Other sleep disorders</v>
          </cell>
          <cell r="B612" t="str">
            <v>Sleep disorders</v>
          </cell>
          <cell r="C612" t="str">
            <v>Neurology</v>
          </cell>
        </row>
        <row r="613">
          <cell r="A613" t="str">
            <v>Restless legs syndrome</v>
          </cell>
          <cell r="B613" t="str">
            <v>Sleep disorders</v>
          </cell>
          <cell r="C613" t="str">
            <v>Neurology</v>
          </cell>
        </row>
        <row r="614">
          <cell r="A614" t="str">
            <v>Alcohol dependence</v>
          </cell>
          <cell r="B614" t="str">
            <v>Addictions</v>
          </cell>
          <cell r="C614" t="str">
            <v>Psychiatry</v>
          </cell>
        </row>
        <row r="615">
          <cell r="A615" t="str">
            <v>Cocaine addiction</v>
          </cell>
          <cell r="B615" t="str">
            <v>Addictions</v>
          </cell>
          <cell r="C615" t="str">
            <v>Psychiatry</v>
          </cell>
        </row>
        <row r="616">
          <cell r="A616" t="str">
            <v>Opioid addiction</v>
          </cell>
          <cell r="B616" t="str">
            <v>Addictions</v>
          </cell>
          <cell r="C616" t="str">
            <v>Psychiatry</v>
          </cell>
        </row>
        <row r="617">
          <cell r="A617" t="str">
            <v>Smoking cessation</v>
          </cell>
          <cell r="B617" t="str">
            <v>Addictions</v>
          </cell>
          <cell r="C617" t="str">
            <v>Psychiatry</v>
          </cell>
        </row>
        <row r="618">
          <cell r="A618" t="str">
            <v>Generalised anxiety</v>
          </cell>
          <cell r="B618" t="str">
            <v>Anxiety</v>
          </cell>
          <cell r="C618" t="str">
            <v>Psychiatry</v>
          </cell>
        </row>
        <row r="619">
          <cell r="A619" t="str">
            <v>Obsessive compulsive disorders (OCDs)</v>
          </cell>
          <cell r="B619" t="str">
            <v>Anxiety</v>
          </cell>
          <cell r="C619" t="str">
            <v>Psychiatry</v>
          </cell>
        </row>
        <row r="620">
          <cell r="A620" t="str">
            <v>Panic attacks</v>
          </cell>
          <cell r="B620" t="str">
            <v>Anxiety</v>
          </cell>
          <cell r="C620" t="str">
            <v>Psychiatry</v>
          </cell>
        </row>
        <row r="621">
          <cell r="A621" t="str">
            <v>Phobias</v>
          </cell>
          <cell r="B621" t="str">
            <v>Anxiety</v>
          </cell>
          <cell r="C621" t="str">
            <v>Psychiatry</v>
          </cell>
        </row>
        <row r="622">
          <cell r="A622" t="str">
            <v>Post-traumatic stress disorder</v>
          </cell>
          <cell r="B622" t="str">
            <v>Anxiety</v>
          </cell>
          <cell r="C622" t="str">
            <v>Psychiatry</v>
          </cell>
        </row>
        <row r="623">
          <cell r="A623" t="str">
            <v>Social anxiety disorder</v>
          </cell>
          <cell r="B623" t="str">
            <v>Anxiety</v>
          </cell>
          <cell r="C623" t="str">
            <v>Psychiatry</v>
          </cell>
        </row>
        <row r="624">
          <cell r="A624" t="str">
            <v>Anorexia nervosa</v>
          </cell>
          <cell r="B624" t="str">
            <v>Eating disorders</v>
          </cell>
          <cell r="C624" t="str">
            <v>Psychiatry</v>
          </cell>
        </row>
        <row r="625">
          <cell r="A625" t="str">
            <v>Binge eating disorder</v>
          </cell>
          <cell r="B625" t="str">
            <v>Eating disorders</v>
          </cell>
          <cell r="C625" t="str">
            <v>Psychiatry</v>
          </cell>
        </row>
        <row r="626">
          <cell r="A626" t="str">
            <v>Bulimia nervosa</v>
          </cell>
          <cell r="B626" t="str">
            <v>Eating disorders</v>
          </cell>
          <cell r="C626" t="str">
            <v>Psychiatry</v>
          </cell>
        </row>
        <row r="627">
          <cell r="A627" t="str">
            <v>Attention deficit disorder/hyperactivity (ADD/ADHD)</v>
          </cell>
          <cell r="B627" t="str">
            <v>Learning disorders</v>
          </cell>
          <cell r="C627" t="str">
            <v>Psychiatry</v>
          </cell>
        </row>
        <row r="628">
          <cell r="A628" t="str">
            <v>Autism spectrum disorders (ASD)</v>
          </cell>
          <cell r="B628" t="str">
            <v>Learning disorders</v>
          </cell>
          <cell r="C628" t="str">
            <v>Psychiatry</v>
          </cell>
        </row>
        <row r="629">
          <cell r="A629" t="str">
            <v>Dyslexia</v>
          </cell>
          <cell r="B629" t="str">
            <v>Learning disorders</v>
          </cell>
          <cell r="C629" t="str">
            <v>Psychiatry</v>
          </cell>
        </row>
        <row r="630">
          <cell r="A630" t="str">
            <v>Bipolar disorder</v>
          </cell>
          <cell r="B630" t="str">
            <v>Mood disorders</v>
          </cell>
          <cell r="C630" t="str">
            <v>Psychiatry</v>
          </cell>
        </row>
        <row r="631">
          <cell r="A631" t="str">
            <v>Depression</v>
          </cell>
          <cell r="B631" t="str">
            <v>Mood disorders</v>
          </cell>
          <cell r="C631" t="str">
            <v>Psychiatry</v>
          </cell>
        </row>
        <row r="632">
          <cell r="A632" t="str">
            <v>Hypomania</v>
          </cell>
          <cell r="B632" t="str">
            <v>Psychotic disorders</v>
          </cell>
          <cell r="C632" t="str">
            <v>Psychiatry</v>
          </cell>
        </row>
        <row r="633">
          <cell r="A633" t="str">
            <v>Impulse control disorders</v>
          </cell>
          <cell r="B633" t="str">
            <v>Psychotic disorders</v>
          </cell>
          <cell r="C633" t="str">
            <v>Psychiatry</v>
          </cell>
        </row>
        <row r="634">
          <cell r="A634" t="str">
            <v>Other psychoses</v>
          </cell>
          <cell r="B634" t="str">
            <v>Psychotic disorders</v>
          </cell>
          <cell r="C634" t="str">
            <v>Psychiatry</v>
          </cell>
        </row>
        <row r="635">
          <cell r="A635" t="str">
            <v>Psychosis, acute</v>
          </cell>
          <cell r="B635" t="str">
            <v>Psychotic disorders</v>
          </cell>
          <cell r="C635" t="str">
            <v>Psychiatry</v>
          </cell>
        </row>
        <row r="636">
          <cell r="A636" t="str">
            <v>Schizophrenia</v>
          </cell>
          <cell r="B636" t="str">
            <v>Psychotic disorders</v>
          </cell>
          <cell r="C636" t="str">
            <v>Psychiatry</v>
          </cell>
        </row>
        <row r="637">
          <cell r="A637" t="str">
            <v>Amenorrhoea</v>
          </cell>
          <cell r="B637" t="str">
            <v>Female conditions</v>
          </cell>
          <cell r="C637" t="str">
            <v>Reproduction</v>
          </cell>
        </row>
        <row r="638">
          <cell r="A638" t="str">
            <v>Cervical ripening</v>
          </cell>
          <cell r="B638" t="str">
            <v>Female conditions</v>
          </cell>
          <cell r="C638" t="str">
            <v>Reproduction</v>
          </cell>
        </row>
        <row r="639">
          <cell r="A639" t="str">
            <v>Contraception, female</v>
          </cell>
          <cell r="B639" t="str">
            <v>Female conditions</v>
          </cell>
          <cell r="C639" t="str">
            <v>Reproduction</v>
          </cell>
        </row>
        <row r="640">
          <cell r="A640" t="str">
            <v>Dysmenorrhoea</v>
          </cell>
          <cell r="B640" t="str">
            <v>Female conditions</v>
          </cell>
          <cell r="C640" t="str">
            <v>Reproduction</v>
          </cell>
        </row>
        <row r="641">
          <cell r="A641" t="str">
            <v>Dyspareunia</v>
          </cell>
          <cell r="B641" t="str">
            <v>Female conditions</v>
          </cell>
          <cell r="C641" t="str">
            <v>Reproduction</v>
          </cell>
        </row>
        <row r="642">
          <cell r="A642" t="str">
            <v>Endometriosis</v>
          </cell>
          <cell r="B642" t="str">
            <v>Female conditions</v>
          </cell>
          <cell r="C642" t="str">
            <v>Reproduction</v>
          </cell>
        </row>
        <row r="643">
          <cell r="A643" t="str">
            <v>Infertility, female</v>
          </cell>
          <cell r="B643" t="str">
            <v>Female conditions</v>
          </cell>
          <cell r="C643" t="str">
            <v>Reproduction</v>
          </cell>
        </row>
        <row r="644">
          <cell r="A644" t="str">
            <v>Labour induction</v>
          </cell>
          <cell r="B644" t="str">
            <v>Female conditions</v>
          </cell>
          <cell r="C644" t="str">
            <v>Reproduction</v>
          </cell>
        </row>
        <row r="645">
          <cell r="A645" t="str">
            <v>Mastalgia</v>
          </cell>
          <cell r="B645" t="str">
            <v>Female conditions</v>
          </cell>
          <cell r="C645" t="str">
            <v>Reproduction</v>
          </cell>
        </row>
        <row r="646">
          <cell r="A646" t="str">
            <v>Menopause</v>
          </cell>
          <cell r="B646" t="str">
            <v>Female conditions</v>
          </cell>
          <cell r="C646" t="str">
            <v>Reproduction</v>
          </cell>
        </row>
        <row r="647">
          <cell r="A647" t="str">
            <v>Menorrhagia</v>
          </cell>
          <cell r="B647" t="str">
            <v>Female conditions</v>
          </cell>
          <cell r="C647" t="str">
            <v>Reproduction</v>
          </cell>
        </row>
        <row r="648">
          <cell r="A648" t="str">
            <v>Oligomenorrhoea</v>
          </cell>
          <cell r="B648" t="str">
            <v>Female conditions</v>
          </cell>
          <cell r="C648" t="str">
            <v>Reproduction</v>
          </cell>
        </row>
        <row r="649">
          <cell r="A649" t="str">
            <v>Pelvic inflammatory disease (PID)</v>
          </cell>
          <cell r="B649" t="str">
            <v>Female conditions</v>
          </cell>
          <cell r="C649" t="str">
            <v>Reproduction</v>
          </cell>
        </row>
        <row r="650">
          <cell r="A650" t="str">
            <v>Polycystic ovarian syndrome</v>
          </cell>
          <cell r="B650" t="str">
            <v>Female conditions</v>
          </cell>
          <cell r="C650" t="str">
            <v>Reproduction</v>
          </cell>
        </row>
        <row r="651">
          <cell r="A651" t="str">
            <v>Postpartum haemorrhage</v>
          </cell>
          <cell r="B651" t="str">
            <v>Female conditions</v>
          </cell>
          <cell r="C651" t="str">
            <v>Reproduction</v>
          </cell>
        </row>
        <row r="652">
          <cell r="A652" t="str">
            <v>Pre-eclampsia</v>
          </cell>
          <cell r="B652" t="str">
            <v>Female conditions</v>
          </cell>
          <cell r="C652" t="str">
            <v>Reproduction</v>
          </cell>
        </row>
        <row r="653">
          <cell r="A653" t="str">
            <v>Premature delivery</v>
          </cell>
          <cell r="B653" t="str">
            <v>Female conditions</v>
          </cell>
          <cell r="C653" t="str">
            <v>Reproduction</v>
          </cell>
        </row>
        <row r="654">
          <cell r="A654" t="str">
            <v>Premenstrual syndrome (PMS/PMDD)</v>
          </cell>
          <cell r="B654" t="str">
            <v>Female conditions</v>
          </cell>
          <cell r="C654" t="str">
            <v>Reproduction</v>
          </cell>
        </row>
        <row r="655">
          <cell r="A655" t="str">
            <v>Sexual dysfunction, female</v>
          </cell>
          <cell r="B655" t="str">
            <v>Female conditions</v>
          </cell>
          <cell r="C655" t="str">
            <v>Reproduction</v>
          </cell>
        </row>
        <row r="656">
          <cell r="A656" t="str">
            <v>Urethritis, atrophic</v>
          </cell>
          <cell r="B656" t="str">
            <v>Female conditions</v>
          </cell>
          <cell r="C656" t="str">
            <v>Reproduction</v>
          </cell>
        </row>
        <row r="657">
          <cell r="A657" t="str">
            <v>Uterine fibroids</v>
          </cell>
          <cell r="B657" t="str">
            <v>Female conditions</v>
          </cell>
          <cell r="C657" t="str">
            <v>Reproduction</v>
          </cell>
        </row>
        <row r="658">
          <cell r="A658" t="str">
            <v>Vaginitis, atrophic</v>
          </cell>
          <cell r="B658" t="str">
            <v>Female conditions</v>
          </cell>
          <cell r="C658" t="str">
            <v>Reproduction</v>
          </cell>
        </row>
        <row r="659">
          <cell r="A659" t="str">
            <v>Benign prostatic hyperplasia (BPH)</v>
          </cell>
          <cell r="B659" t="str">
            <v>Male conditions</v>
          </cell>
          <cell r="C659" t="str">
            <v>Reproduction</v>
          </cell>
        </row>
        <row r="660">
          <cell r="A660" t="str">
            <v>Contraception, male</v>
          </cell>
          <cell r="B660" t="str">
            <v>Male conditions</v>
          </cell>
          <cell r="C660" t="str">
            <v>Reproduction</v>
          </cell>
        </row>
        <row r="661">
          <cell r="A661" t="str">
            <v>Erectile dysfunction</v>
          </cell>
          <cell r="B661" t="str">
            <v>Male conditions</v>
          </cell>
          <cell r="C661" t="str">
            <v>Reproduction</v>
          </cell>
        </row>
        <row r="662">
          <cell r="A662" t="str">
            <v>Gynaecomastia</v>
          </cell>
          <cell r="B662" t="str">
            <v>Male conditions</v>
          </cell>
          <cell r="C662" t="str">
            <v>Reproduction</v>
          </cell>
        </row>
        <row r="663">
          <cell r="A663" t="str">
            <v>Hypersexuality, male</v>
          </cell>
          <cell r="B663" t="str">
            <v>Male conditions</v>
          </cell>
          <cell r="C663" t="str">
            <v>Reproduction</v>
          </cell>
        </row>
        <row r="664">
          <cell r="A664" t="str">
            <v>Hypogonadism</v>
          </cell>
          <cell r="B664" t="str">
            <v>Male conditions</v>
          </cell>
          <cell r="C664" t="str">
            <v>Reproduction</v>
          </cell>
        </row>
        <row r="665">
          <cell r="A665" t="str">
            <v>Infertility, male</v>
          </cell>
          <cell r="B665" t="str">
            <v>Male conditions</v>
          </cell>
          <cell r="C665" t="str">
            <v>Reproduction</v>
          </cell>
        </row>
        <row r="666">
          <cell r="A666" t="str">
            <v>Peyronie's disease</v>
          </cell>
          <cell r="B666" t="str">
            <v>Male conditions</v>
          </cell>
          <cell r="C666" t="str">
            <v>Reproduction</v>
          </cell>
        </row>
        <row r="667">
          <cell r="A667" t="str">
            <v>Premature ejaculation</v>
          </cell>
          <cell r="B667" t="str">
            <v>Male conditions</v>
          </cell>
          <cell r="C667" t="str">
            <v>Reproduction</v>
          </cell>
        </row>
        <row r="668">
          <cell r="A668" t="str">
            <v>Prostatitis</v>
          </cell>
          <cell r="B668" t="str">
            <v>Male conditions</v>
          </cell>
          <cell r="C668" t="str">
            <v>Reproduction</v>
          </cell>
        </row>
        <row r="669">
          <cell r="A669" t="str">
            <v>Testosterone deficiency</v>
          </cell>
          <cell r="B669" t="str">
            <v>Male conditions</v>
          </cell>
          <cell r="C669" t="str">
            <v>Reproduction</v>
          </cell>
        </row>
        <row r="670">
          <cell r="A670" t="str">
            <v>precocious puberty</v>
          </cell>
          <cell r="B670" t="str">
            <v>Miscellaneous reproduction</v>
          </cell>
          <cell r="C670" t="str">
            <v>Reproduction</v>
          </cell>
        </row>
        <row r="671">
          <cell r="A671" t="str">
            <v>Anaphylaxis</v>
          </cell>
          <cell r="B671" t="str">
            <v>Allergy</v>
          </cell>
          <cell r="C671" t="str">
            <v>Respiratory</v>
          </cell>
        </row>
        <row r="672">
          <cell r="A672" t="str">
            <v>General allergy indications</v>
          </cell>
          <cell r="B672" t="str">
            <v>Allergy</v>
          </cell>
          <cell r="C672" t="str">
            <v>Respiratory</v>
          </cell>
        </row>
        <row r="673">
          <cell r="A673" t="str">
            <v>Rhinitis, perennial</v>
          </cell>
          <cell r="B673" t="str">
            <v>Allergy</v>
          </cell>
          <cell r="C673" t="str">
            <v>Respiratory</v>
          </cell>
        </row>
        <row r="674">
          <cell r="A674" t="str">
            <v>Rhinitis, seasonal allergic/Hay fever</v>
          </cell>
          <cell r="B674" t="str">
            <v>Allergy</v>
          </cell>
          <cell r="C674" t="str">
            <v>Respiratory</v>
          </cell>
        </row>
        <row r="675">
          <cell r="A675" t="str">
            <v>AAT congenital deficiency</v>
          </cell>
          <cell r="B675" t="str">
            <v>Chronic obstructive airways disease</v>
          </cell>
          <cell r="C675" t="str">
            <v>Respiratory</v>
          </cell>
        </row>
        <row r="676">
          <cell r="A676" t="str">
            <v>Asthma</v>
          </cell>
          <cell r="B676" t="str">
            <v>Chronic obstructive airways disease</v>
          </cell>
          <cell r="C676" t="str">
            <v>Respiratory</v>
          </cell>
        </row>
        <row r="677">
          <cell r="A677" t="str">
            <v>Bronchiolitis obliterans</v>
          </cell>
          <cell r="B677" t="str">
            <v>Chronic obstructive airways disease</v>
          </cell>
          <cell r="C677" t="str">
            <v>Respiratory</v>
          </cell>
        </row>
        <row r="678">
          <cell r="A678" t="str">
            <v>Bronchitis, chronic</v>
          </cell>
          <cell r="B678" t="str">
            <v>Chronic obstructive airways disease</v>
          </cell>
          <cell r="C678" t="str">
            <v>Respiratory</v>
          </cell>
        </row>
        <row r="679">
          <cell r="A679" t="str">
            <v>COAD/COPD</v>
          </cell>
          <cell r="B679" t="str">
            <v>Chronic obstructive airways disease</v>
          </cell>
          <cell r="C679" t="str">
            <v>Respiratory</v>
          </cell>
        </row>
        <row r="680">
          <cell r="A680" t="str">
            <v>Emphysema</v>
          </cell>
          <cell r="B680" t="str">
            <v>Chronic obstructive airways disease</v>
          </cell>
          <cell r="C680" t="str">
            <v>Respiratory</v>
          </cell>
        </row>
        <row r="681">
          <cell r="A681" t="str">
            <v>Bronchopulmonary dysplasia</v>
          </cell>
          <cell r="B681" t="str">
            <v>Miscellaneous respiratory disorders</v>
          </cell>
          <cell r="C681" t="str">
            <v>Respiratory</v>
          </cell>
        </row>
        <row r="682">
          <cell r="A682" t="str">
            <v>Cystic fibrosis (CF)</v>
          </cell>
          <cell r="B682" t="str">
            <v>Miscellaneous respiratory disorders</v>
          </cell>
          <cell r="C682" t="str">
            <v>Respiratory</v>
          </cell>
        </row>
        <row r="683">
          <cell r="A683" t="str">
            <v>General respiratory disorders</v>
          </cell>
          <cell r="B683" t="str">
            <v>Miscellaneous respiratory disorders</v>
          </cell>
          <cell r="C683" t="str">
            <v>Respiratory</v>
          </cell>
        </row>
        <row r="684">
          <cell r="A684" t="str">
            <v>Idiopathic interstitial pneumonia</v>
          </cell>
          <cell r="B684" t="str">
            <v>Miscellaneous respiratory disorders</v>
          </cell>
          <cell r="C684" t="str">
            <v>Respiratory</v>
          </cell>
        </row>
        <row r="685">
          <cell r="A685" t="str">
            <v>Lung injury, acute</v>
          </cell>
          <cell r="B685" t="str">
            <v>Miscellaneous respiratory disorders</v>
          </cell>
          <cell r="C685" t="str">
            <v>Respiratory</v>
          </cell>
        </row>
        <row r="686">
          <cell r="A686" t="str">
            <v>Methaemoglobinaemia</v>
          </cell>
          <cell r="B686" t="str">
            <v>Miscellaneous respiratory disorders</v>
          </cell>
          <cell r="C686" t="str">
            <v>Respiratory</v>
          </cell>
        </row>
        <row r="687">
          <cell r="A687" t="str">
            <v>Nasal polyp</v>
          </cell>
          <cell r="B687" t="str">
            <v>Miscellaneous respiratory disorders</v>
          </cell>
          <cell r="C687" t="str">
            <v>Respiratory</v>
          </cell>
        </row>
        <row r="688">
          <cell r="A688" t="str">
            <v>Pleural effusion</v>
          </cell>
          <cell r="B688" t="str">
            <v>Miscellaneous respiratory disorders</v>
          </cell>
          <cell r="C688" t="str">
            <v>Respiratory</v>
          </cell>
        </row>
        <row r="689">
          <cell r="A689" t="str">
            <v>Polyp formation, recurrent</v>
          </cell>
          <cell r="B689" t="str">
            <v>Miscellaneous respiratory disorders</v>
          </cell>
          <cell r="C689" t="str">
            <v>Respiratory</v>
          </cell>
        </row>
        <row r="690">
          <cell r="A690" t="str">
            <v>Pulmonary alveolar proteinosis</v>
          </cell>
          <cell r="B690" t="str">
            <v>Miscellaneous respiratory disorders</v>
          </cell>
          <cell r="C690" t="str">
            <v>Respiratory</v>
          </cell>
        </row>
        <row r="691">
          <cell r="A691" t="str">
            <v>Pulmonary fibrosis, idiopathic</v>
          </cell>
          <cell r="B691" t="str">
            <v>Miscellaneous respiratory disorders</v>
          </cell>
          <cell r="C691" t="str">
            <v>Respiratory</v>
          </cell>
        </row>
        <row r="692">
          <cell r="A692" t="str">
            <v>Respiratory distress syndrome (RDS)</v>
          </cell>
          <cell r="B692" t="str">
            <v>Miscellaneous respiratory disorders</v>
          </cell>
          <cell r="C692" t="str">
            <v>Respiratory</v>
          </cell>
        </row>
        <row r="693">
          <cell r="A693" t="str">
            <v>Ménière's disease</v>
          </cell>
          <cell r="B693" t="str">
            <v>Ear/Otic disorders</v>
          </cell>
          <cell r="C693" t="str">
            <v>Sensory organs</v>
          </cell>
        </row>
        <row r="694">
          <cell r="A694" t="str">
            <v>Other ear disorders</v>
          </cell>
          <cell r="B694" t="str">
            <v>Ear/Otic disorders</v>
          </cell>
          <cell r="C694" t="str">
            <v>Sensory organs</v>
          </cell>
        </row>
        <row r="695">
          <cell r="A695" t="str">
            <v>Otitis media</v>
          </cell>
          <cell r="B695" t="str">
            <v>Ear/Otic disorders</v>
          </cell>
          <cell r="C695" t="str">
            <v>Sensory organs</v>
          </cell>
        </row>
        <row r="696">
          <cell r="A696" t="str">
            <v>Otosclerosis</v>
          </cell>
          <cell r="B696" t="str">
            <v>Ear/Otic disorders</v>
          </cell>
          <cell r="C696" t="str">
            <v>Sensory organs</v>
          </cell>
        </row>
        <row r="697">
          <cell r="A697" t="str">
            <v>Tinnitus</v>
          </cell>
          <cell r="B697" t="str">
            <v>Ear/Otic disorders</v>
          </cell>
          <cell r="C697" t="str">
            <v>Sensory organs</v>
          </cell>
        </row>
        <row r="698">
          <cell r="A698" t="str">
            <v>Vertigo</v>
          </cell>
          <cell r="B698" t="str">
            <v>Ear/Otic disorders</v>
          </cell>
          <cell r="C698" t="str">
            <v>Sensory organs</v>
          </cell>
        </row>
        <row r="699">
          <cell r="A699" t="str">
            <v>Age-related macular degeneration (AMD), unspecified</v>
          </cell>
          <cell r="B699" t="str">
            <v>Eye/Ophthalmic disorders</v>
          </cell>
          <cell r="C699" t="str">
            <v>Sensory organs</v>
          </cell>
        </row>
        <row r="700">
          <cell r="A700" t="str">
            <v>Amblyopia</v>
          </cell>
          <cell r="B700" t="str">
            <v>Eye/Ophthalmic disorders</v>
          </cell>
          <cell r="C700" t="str">
            <v>Sensory organs</v>
          </cell>
        </row>
        <row r="701">
          <cell r="A701" t="str">
            <v>Blepharospasm</v>
          </cell>
          <cell r="B701" t="str">
            <v>Eye/Ophthalmic disorders</v>
          </cell>
          <cell r="C701" t="str">
            <v>Sensory organs</v>
          </cell>
        </row>
        <row r="702">
          <cell r="A702" t="str">
            <v>Cataract surgery</v>
          </cell>
          <cell r="B702" t="str">
            <v>Eye/Ophthalmic disorders</v>
          </cell>
          <cell r="C702" t="str">
            <v>Sensory organs</v>
          </cell>
        </row>
        <row r="703">
          <cell r="A703" t="str">
            <v>Cataract treatment</v>
          </cell>
          <cell r="B703" t="str">
            <v>Eye/Ophthalmic disorders</v>
          </cell>
          <cell r="C703" t="str">
            <v>Sensory organs</v>
          </cell>
        </row>
        <row r="704">
          <cell r="A704" t="str">
            <v>Conjunctivitis</v>
          </cell>
          <cell r="B704" t="str">
            <v>Eye/Ophthalmic disorders</v>
          </cell>
          <cell r="C704" t="str">
            <v>Sensory organs</v>
          </cell>
        </row>
        <row r="705">
          <cell r="A705" t="str">
            <v>Conjunctivitis, allergic</v>
          </cell>
          <cell r="B705" t="str">
            <v>Eye/Ophthalmic disorders</v>
          </cell>
          <cell r="C705" t="str">
            <v>Sensory organs</v>
          </cell>
        </row>
        <row r="706">
          <cell r="A706" t="str">
            <v>Conjunctivitis, infectious</v>
          </cell>
          <cell r="B706" t="str">
            <v>Eye/Ophthalmic disorders</v>
          </cell>
          <cell r="C706" t="str">
            <v>Sensory organs</v>
          </cell>
        </row>
        <row r="707">
          <cell r="A707" t="str">
            <v>Dacryocystitis</v>
          </cell>
          <cell r="B707" t="str">
            <v>Eye/Ophthalmic disorders</v>
          </cell>
          <cell r="C707" t="str">
            <v>Sensory organs</v>
          </cell>
        </row>
        <row r="708">
          <cell r="A708" t="str">
            <v>Dry age-related macular degeneration (AMD)</v>
          </cell>
          <cell r="B708" t="str">
            <v>Eye/Ophthalmic disorders</v>
          </cell>
          <cell r="C708" t="str">
            <v>Sensory organs</v>
          </cell>
        </row>
        <row r="709">
          <cell r="A709" t="str">
            <v>Dry eye</v>
          </cell>
          <cell r="B709" t="str">
            <v>Eye/Ophthalmic disorders</v>
          </cell>
          <cell r="C709" t="str">
            <v>Sensory organs</v>
          </cell>
        </row>
        <row r="710">
          <cell r="A710" t="str">
            <v>Endophthalmitis</v>
          </cell>
          <cell r="B710" t="str">
            <v>Eye/Ophthalmic disorders</v>
          </cell>
          <cell r="C710" t="str">
            <v>Sensory organs</v>
          </cell>
        </row>
        <row r="711">
          <cell r="A711" t="str">
            <v>General eye disorders</v>
          </cell>
          <cell r="B711" t="str">
            <v>Eye/Ophthalmic disorders</v>
          </cell>
          <cell r="C711" t="str">
            <v>Sensory organs</v>
          </cell>
        </row>
        <row r="712">
          <cell r="A712" t="str">
            <v>Glaucoma</v>
          </cell>
          <cell r="B712" t="str">
            <v>Eye/Ophthalmic disorders</v>
          </cell>
          <cell r="C712" t="str">
            <v>Sensory organs</v>
          </cell>
        </row>
        <row r="713">
          <cell r="A713" t="str">
            <v>Keratoconus</v>
          </cell>
          <cell r="B713" t="str">
            <v>Eye/Ophthalmic disorders</v>
          </cell>
          <cell r="C713" t="str">
            <v>Sensory organs</v>
          </cell>
        </row>
        <row r="714">
          <cell r="A714" t="str">
            <v>Leber's congenital amaurosis</v>
          </cell>
          <cell r="B714" t="str">
            <v>Eye/Ophthalmic disorders</v>
          </cell>
          <cell r="C714" t="str">
            <v>Sensory organs</v>
          </cell>
        </row>
        <row r="715">
          <cell r="A715" t="str">
            <v>Leber's hereditary optic neuropathy</v>
          </cell>
          <cell r="B715" t="str">
            <v>Eye/Ophthalmic disorders</v>
          </cell>
          <cell r="C715" t="str">
            <v>Sensory organs</v>
          </cell>
        </row>
        <row r="716">
          <cell r="A716" t="str">
            <v>Macular oedema</v>
          </cell>
          <cell r="B716" t="str">
            <v>Eye/Ophthalmic disorders</v>
          </cell>
          <cell r="C716" t="str">
            <v>Sensory organs</v>
          </cell>
        </row>
        <row r="717">
          <cell r="A717" t="str">
            <v>Ocular infections</v>
          </cell>
          <cell r="B717" t="str">
            <v>Eye/Ophthalmic disorders</v>
          </cell>
          <cell r="C717" t="str">
            <v>Sensory organs</v>
          </cell>
        </row>
        <row r="718">
          <cell r="A718" t="str">
            <v>Ocular inflammation</v>
          </cell>
          <cell r="B718" t="str">
            <v>Eye/Ophthalmic disorders</v>
          </cell>
          <cell r="C718" t="str">
            <v>Sensory organs</v>
          </cell>
        </row>
        <row r="719">
          <cell r="A719" t="str">
            <v>Optic neuritis</v>
          </cell>
          <cell r="B719" t="str">
            <v>Eye/Ophthalmic disorders</v>
          </cell>
          <cell r="C719" t="str">
            <v>Sensory organs</v>
          </cell>
        </row>
        <row r="720">
          <cell r="A720" t="str">
            <v>Refractive error</v>
          </cell>
          <cell r="B720" t="str">
            <v>Eye/Ophthalmic disorders</v>
          </cell>
          <cell r="C720" t="str">
            <v>Sensory organs</v>
          </cell>
        </row>
        <row r="721">
          <cell r="A721" t="str">
            <v>Retinal detachment</v>
          </cell>
          <cell r="B721" t="str">
            <v>Eye/Ophthalmic disorders</v>
          </cell>
          <cell r="C721" t="str">
            <v>Sensory organs</v>
          </cell>
        </row>
        <row r="722">
          <cell r="A722" t="str">
            <v>Retinal vein occlusion</v>
          </cell>
          <cell r="B722" t="str">
            <v>Eye/Ophthalmic disorders</v>
          </cell>
          <cell r="C722" t="str">
            <v>Sensory organs</v>
          </cell>
        </row>
        <row r="723">
          <cell r="A723" t="str">
            <v>Retinitis pigmentosa</v>
          </cell>
          <cell r="B723" t="str">
            <v>Eye/Ophthalmic disorders</v>
          </cell>
          <cell r="C723" t="str">
            <v>Sensory organs</v>
          </cell>
        </row>
        <row r="724">
          <cell r="A724" t="str">
            <v>Strabismus (crossed eyes)</v>
          </cell>
          <cell r="B724" t="str">
            <v>Eye/Ophthalmic disorders</v>
          </cell>
          <cell r="C724" t="str">
            <v>Sensory organs</v>
          </cell>
        </row>
        <row r="725">
          <cell r="A725" t="str">
            <v>Ulcers, corneal</v>
          </cell>
          <cell r="B725" t="str">
            <v>Eye/Ophthalmic disorders</v>
          </cell>
          <cell r="C725" t="str">
            <v>Sensory organs</v>
          </cell>
        </row>
        <row r="726">
          <cell r="A726" t="str">
            <v>Uveitis</v>
          </cell>
          <cell r="B726" t="str">
            <v>Eye/Ophthalmic disorders</v>
          </cell>
          <cell r="C726" t="str">
            <v>Sensory organs</v>
          </cell>
        </row>
        <row r="727">
          <cell r="A727" t="str">
            <v>Wet age-related macular degeneration (AMD)</v>
          </cell>
          <cell r="B727" t="str">
            <v>Eye/Ophthalmic disorders</v>
          </cell>
          <cell r="C727" t="str">
            <v>Sensory organs</v>
          </cell>
        </row>
        <row r="728">
          <cell r="A728" t="str">
            <v>Dry skin</v>
          </cell>
          <cell r="B728" t="str">
            <v>Dermatoses</v>
          </cell>
          <cell r="C728" t="str">
            <v>Skin</v>
          </cell>
        </row>
        <row r="729">
          <cell r="A729" t="str">
            <v>Eczema/Dermatitis</v>
          </cell>
          <cell r="B729" t="str">
            <v>Dermatoses</v>
          </cell>
          <cell r="C729" t="str">
            <v>Skin</v>
          </cell>
        </row>
        <row r="730">
          <cell r="A730" t="str">
            <v>Epidermolysis bullosa (EB)</v>
          </cell>
          <cell r="B730" t="str">
            <v>Dermatoses</v>
          </cell>
          <cell r="C730" t="str">
            <v>Skin</v>
          </cell>
        </row>
        <row r="731">
          <cell r="A731" t="str">
            <v>Other dermatoses</v>
          </cell>
          <cell r="B731" t="str">
            <v>Dermatoses</v>
          </cell>
          <cell r="C731" t="str">
            <v>Skin</v>
          </cell>
        </row>
        <row r="732">
          <cell r="A732" t="str">
            <v>Pemphigus vulgaris</v>
          </cell>
          <cell r="B732" t="str">
            <v>Dermatoses</v>
          </cell>
          <cell r="C732" t="str">
            <v>Skin</v>
          </cell>
        </row>
        <row r="733">
          <cell r="A733" t="str">
            <v>Psoriasis</v>
          </cell>
          <cell r="B733" t="str">
            <v>Dermatoses</v>
          </cell>
          <cell r="C733" t="str">
            <v>Skin</v>
          </cell>
        </row>
        <row r="734">
          <cell r="A734" t="str">
            <v>Rosacea</v>
          </cell>
          <cell r="B734" t="str">
            <v>Dermatoses</v>
          </cell>
          <cell r="C734" t="str">
            <v>Skin</v>
          </cell>
        </row>
        <row r="735">
          <cell r="A735" t="str">
            <v>Molluscum contagiosum</v>
          </cell>
          <cell r="B735" t="str">
            <v>Infections &amp; infestations</v>
          </cell>
          <cell r="C735" t="str">
            <v>Skin</v>
          </cell>
        </row>
        <row r="736">
          <cell r="A736" t="str">
            <v>Pediculosis capitis/Head lice</v>
          </cell>
          <cell r="B736" t="str">
            <v>Infections &amp; infestations</v>
          </cell>
          <cell r="C736" t="str">
            <v>Skin</v>
          </cell>
        </row>
        <row r="737">
          <cell r="A737" t="str">
            <v>Scabies</v>
          </cell>
          <cell r="B737" t="str">
            <v>Infections &amp; infestations</v>
          </cell>
          <cell r="C737" t="str">
            <v>Skin</v>
          </cell>
        </row>
        <row r="738">
          <cell r="A738" t="str">
            <v>Skin infections</v>
          </cell>
          <cell r="B738" t="str">
            <v>Infections &amp; infestations</v>
          </cell>
          <cell r="C738" t="str">
            <v>Skin</v>
          </cell>
        </row>
        <row r="739">
          <cell r="A739" t="str">
            <v>Acne</v>
          </cell>
          <cell r="B739" t="str">
            <v>Miscellaneous skin disorders</v>
          </cell>
          <cell r="C739" t="str">
            <v>Skin</v>
          </cell>
        </row>
        <row r="740">
          <cell r="A740" t="str">
            <v>Alopecia/Male pattern baldness</v>
          </cell>
          <cell r="B740" t="str">
            <v>Miscellaneous skin disorders</v>
          </cell>
          <cell r="C740" t="str">
            <v>Skin</v>
          </cell>
        </row>
        <row r="741">
          <cell r="A741" t="str">
            <v>Brittle nails</v>
          </cell>
          <cell r="B741" t="str">
            <v>Miscellaneous skin disorders</v>
          </cell>
          <cell r="C741" t="str">
            <v>Skin</v>
          </cell>
        </row>
        <row r="742">
          <cell r="A742" t="str">
            <v>Burns</v>
          </cell>
          <cell r="B742" t="str">
            <v>Miscellaneous skin disorders</v>
          </cell>
          <cell r="C742" t="str">
            <v>Skin</v>
          </cell>
        </row>
        <row r="743">
          <cell r="A743" t="str">
            <v>Dandruff</v>
          </cell>
          <cell r="B743" t="str">
            <v>Miscellaneous skin disorders</v>
          </cell>
          <cell r="C743" t="str">
            <v>Skin</v>
          </cell>
        </row>
        <row r="744">
          <cell r="A744" t="str">
            <v>Facial wrinkles/Nasolabial folds</v>
          </cell>
          <cell r="B744" t="str">
            <v>Miscellaneous skin disorders</v>
          </cell>
          <cell r="C744" t="str">
            <v>Skin</v>
          </cell>
        </row>
        <row r="745">
          <cell r="A745" t="str">
            <v>Hidradenitis suppurativa</v>
          </cell>
          <cell r="B745" t="str">
            <v>Miscellaneous skin disorders</v>
          </cell>
          <cell r="C745" t="str">
            <v>Skin</v>
          </cell>
        </row>
        <row r="746">
          <cell r="A746" t="str">
            <v>Hyperhidrosis</v>
          </cell>
          <cell r="B746" t="str">
            <v>Miscellaneous skin disorders</v>
          </cell>
          <cell r="C746" t="str">
            <v>Skin</v>
          </cell>
        </row>
        <row r="747">
          <cell r="A747" t="str">
            <v>Hyperpigmentation</v>
          </cell>
          <cell r="B747" t="str">
            <v>Miscellaneous skin disorders</v>
          </cell>
          <cell r="C747" t="str">
            <v>Skin</v>
          </cell>
        </row>
        <row r="748">
          <cell r="A748" t="str">
            <v>Hypertrichosis</v>
          </cell>
          <cell r="B748" t="str">
            <v>Miscellaneous skin disorders</v>
          </cell>
          <cell r="C748" t="str">
            <v>Skin</v>
          </cell>
        </row>
        <row r="749">
          <cell r="A749" t="str">
            <v>Hypohidrotic ectodermal dysplasia</v>
          </cell>
          <cell r="B749" t="str">
            <v>Miscellaneous skin disorders</v>
          </cell>
          <cell r="C749" t="str">
            <v>Skin</v>
          </cell>
        </row>
        <row r="750">
          <cell r="A750" t="str">
            <v>Inflammatory skin disorders</v>
          </cell>
          <cell r="B750" t="str">
            <v>Miscellaneous skin disorders</v>
          </cell>
          <cell r="C750" t="str">
            <v>Skin</v>
          </cell>
        </row>
        <row r="751">
          <cell r="A751" t="str">
            <v>Mucocutaneous dryness</v>
          </cell>
          <cell r="B751" t="str">
            <v>Miscellaneous skin disorders</v>
          </cell>
          <cell r="C751" t="str">
            <v>Skin</v>
          </cell>
        </row>
        <row r="752">
          <cell r="A752" t="str">
            <v>Photoageing/damage</v>
          </cell>
          <cell r="B752" t="str">
            <v>Miscellaneous skin disorders</v>
          </cell>
          <cell r="C752" t="str">
            <v>Skin</v>
          </cell>
        </row>
        <row r="753">
          <cell r="A753" t="str">
            <v>Pruritus</v>
          </cell>
          <cell r="B753" t="str">
            <v>Miscellaneous skin disorders</v>
          </cell>
          <cell r="C753" t="str">
            <v>Skin</v>
          </cell>
        </row>
        <row r="754">
          <cell r="A754" t="str">
            <v>Skin wounds</v>
          </cell>
          <cell r="B754" t="str">
            <v>Miscellaneous skin disorders</v>
          </cell>
          <cell r="C754" t="str">
            <v>Skin</v>
          </cell>
        </row>
        <row r="755">
          <cell r="A755" t="str">
            <v>Stevens-Johnson syndrome</v>
          </cell>
          <cell r="B755" t="str">
            <v>Miscellaneous skin disorders</v>
          </cell>
          <cell r="C755" t="str">
            <v>Skin</v>
          </cell>
        </row>
        <row r="756">
          <cell r="A756" t="str">
            <v>Urticaria</v>
          </cell>
          <cell r="B756" t="str">
            <v>Miscellaneous skin disorders</v>
          </cell>
          <cell r="C756" t="str">
            <v>Skin</v>
          </cell>
        </row>
        <row r="757">
          <cell r="A757" t="str">
            <v>Vitiligo</v>
          </cell>
          <cell r="B757" t="str">
            <v>Miscellaneous skin disorders</v>
          </cell>
          <cell r="C757" t="str">
            <v>Skin</v>
          </cell>
        </row>
        <row r="758">
          <cell r="A758" t="str">
            <v>Ulcers, chronic skin</v>
          </cell>
          <cell r="B758" t="str">
            <v>Skin ulcers</v>
          </cell>
          <cell r="C758" t="str">
            <v>Skin</v>
          </cell>
        </row>
        <row r="759">
          <cell r="A759" t="str">
            <v>Ulcers, diabetic foot</v>
          </cell>
          <cell r="B759" t="str">
            <v>Skin ulcers</v>
          </cell>
          <cell r="C759" t="str">
            <v>Skin</v>
          </cell>
        </row>
        <row r="760">
          <cell r="A760" t="str">
            <v>Ulcers, pressure</v>
          </cell>
          <cell r="B760" t="str">
            <v>Skin ulcers</v>
          </cell>
          <cell r="C760" t="str">
            <v>Skin</v>
          </cell>
        </row>
        <row r="761">
          <cell r="A761" t="str">
            <v>Ulcers, venous</v>
          </cell>
          <cell r="B761" t="str">
            <v>Skin ulcers</v>
          </cell>
          <cell r="C761" t="str">
            <v>Skin</v>
          </cell>
        </row>
        <row r="762">
          <cell r="A762" t="str">
            <v>Anaesthesia, general</v>
          </cell>
          <cell r="B762" t="str">
            <v>Anaesthesia</v>
          </cell>
          <cell r="C762" t="str">
            <v>Surgery</v>
          </cell>
        </row>
        <row r="763">
          <cell r="A763" t="str">
            <v>Anaesthesia, local</v>
          </cell>
          <cell r="B763" t="str">
            <v>Anaesthesia</v>
          </cell>
          <cell r="C763" t="str">
            <v>Surgery</v>
          </cell>
        </row>
        <row r="764">
          <cell r="A764" t="str">
            <v>Anaesthesia, reversal</v>
          </cell>
          <cell r="B764" t="str">
            <v>Anaesthesia</v>
          </cell>
          <cell r="C764" t="str">
            <v>Surgery</v>
          </cell>
        </row>
        <row r="765">
          <cell r="A765" t="str">
            <v>Muscle relaxation</v>
          </cell>
          <cell r="B765" t="str">
            <v>Anaesthesia</v>
          </cell>
          <cell r="C765" t="str">
            <v>Surgery</v>
          </cell>
        </row>
        <row r="766">
          <cell r="A766" t="str">
            <v>Other surgical procedures</v>
          </cell>
          <cell r="B766" t="str">
            <v>Surgical procedures</v>
          </cell>
          <cell r="C766" t="str">
            <v>Surgery</v>
          </cell>
        </row>
        <row r="767">
          <cell r="A767" t="str">
            <v>Skin asepsis</v>
          </cell>
          <cell r="B767" t="str">
            <v>Surgical procedures</v>
          </cell>
          <cell r="C767" t="str">
            <v>Surgery</v>
          </cell>
        </row>
        <row r="768">
          <cell r="A768" t="str">
            <v>Surgical adhesions</v>
          </cell>
          <cell r="B768" t="str">
            <v>Surgical procedures</v>
          </cell>
          <cell r="C768" t="str">
            <v>Surgery</v>
          </cell>
        </row>
        <row r="769">
          <cell r="A769" t="str">
            <v>Wound closure</v>
          </cell>
          <cell r="B769" t="str">
            <v>Surgical procedures</v>
          </cell>
          <cell r="C769" t="str">
            <v>Surgery</v>
          </cell>
        </row>
        <row r="770">
          <cell r="A770" t="str">
            <v>Dysuria</v>
          </cell>
          <cell r="B770" t="str">
            <v>Bladder disorders</v>
          </cell>
          <cell r="C770" t="str">
            <v>Urinary tract</v>
          </cell>
        </row>
        <row r="771">
          <cell r="A771" t="str">
            <v>Enuresis</v>
          </cell>
          <cell r="B771" t="str">
            <v>Bladder disorders</v>
          </cell>
          <cell r="C771" t="str">
            <v>Urinary tract</v>
          </cell>
        </row>
        <row r="772">
          <cell r="A772" t="str">
            <v>General urinary tract indications</v>
          </cell>
          <cell r="B772" t="str">
            <v>Bladder disorders</v>
          </cell>
          <cell r="C772" t="str">
            <v>Urinary tract</v>
          </cell>
        </row>
        <row r="773">
          <cell r="A773" t="str">
            <v>Neurogenic bladder</v>
          </cell>
          <cell r="B773" t="str">
            <v>Bladder disorders</v>
          </cell>
          <cell r="C773" t="str">
            <v>Urinary tract</v>
          </cell>
        </row>
        <row r="774">
          <cell r="A774" t="str">
            <v>Obstructive uropathy</v>
          </cell>
          <cell r="B774" t="str">
            <v>Bladder disorders</v>
          </cell>
          <cell r="C774" t="str">
            <v>Urinary tract</v>
          </cell>
        </row>
        <row r="775">
          <cell r="A775" t="str">
            <v>Urinary incontinence (UI)</v>
          </cell>
          <cell r="B775" t="str">
            <v>Bladder disorders</v>
          </cell>
          <cell r="C775" t="str">
            <v>Urinary tract</v>
          </cell>
        </row>
        <row r="776">
          <cell r="A776" t="str">
            <v>Urinary retention</v>
          </cell>
          <cell r="B776" t="str">
            <v>Bladder disorders</v>
          </cell>
          <cell r="C776" t="str">
            <v>Urinary tract</v>
          </cell>
        </row>
        <row r="777">
          <cell r="A777" t="str">
            <v>Acute kidney injury</v>
          </cell>
          <cell r="B777" t="str">
            <v>Kidney diseases</v>
          </cell>
          <cell r="C777" t="str">
            <v>Urinary tract</v>
          </cell>
        </row>
        <row r="778">
          <cell r="A778" t="str">
            <v>Chronic kidney disease (CKD)</v>
          </cell>
          <cell r="B778" t="str">
            <v>Kidney diseases</v>
          </cell>
          <cell r="C778" t="str">
            <v>Urinary tract</v>
          </cell>
        </row>
        <row r="779">
          <cell r="A779" t="str">
            <v>Focal segmental glomerulosclerosis (FSGS)</v>
          </cell>
          <cell r="B779" t="str">
            <v>Kidney diseases</v>
          </cell>
          <cell r="C779" t="str">
            <v>Urinary tract</v>
          </cell>
        </row>
        <row r="780">
          <cell r="A780" t="str">
            <v>Glomerulonephritis</v>
          </cell>
          <cell r="B780" t="str">
            <v>Kidney diseases</v>
          </cell>
          <cell r="C780" t="str">
            <v>Urinary tract</v>
          </cell>
        </row>
        <row r="781">
          <cell r="A781" t="str">
            <v>Haemolytic uremic syndrome</v>
          </cell>
          <cell r="B781" t="str">
            <v>Kidney diseases</v>
          </cell>
          <cell r="C781" t="str">
            <v>Urinary tract</v>
          </cell>
        </row>
        <row r="782">
          <cell r="A782" t="str">
            <v>HIV-associated nephropathy</v>
          </cell>
          <cell r="B782" t="str">
            <v>Kidney diseases</v>
          </cell>
          <cell r="C782" t="str">
            <v>Urinary tract</v>
          </cell>
        </row>
        <row r="783">
          <cell r="A783" t="str">
            <v>IgA nephropathy</v>
          </cell>
          <cell r="B783" t="str">
            <v>Kidney diseases</v>
          </cell>
          <cell r="C783" t="str">
            <v>Urinary tract</v>
          </cell>
        </row>
        <row r="784">
          <cell r="A784" t="str">
            <v>Nephropathic cystinosis</v>
          </cell>
          <cell r="B784" t="str">
            <v>Kidney diseases</v>
          </cell>
          <cell r="C784" t="str">
            <v>Urinary tract</v>
          </cell>
        </row>
        <row r="785">
          <cell r="A785" t="str">
            <v>Nephrotic syndrome</v>
          </cell>
          <cell r="B785" t="str">
            <v>Kidney diseases</v>
          </cell>
          <cell r="C785" t="str">
            <v>Urinary tract</v>
          </cell>
        </row>
        <row r="786">
          <cell r="A786" t="str">
            <v>Other nephrological disorders</v>
          </cell>
          <cell r="B786" t="str">
            <v>Kidney diseases</v>
          </cell>
          <cell r="C786" t="str">
            <v>Urinary tract</v>
          </cell>
        </row>
        <row r="787">
          <cell r="A787" t="str">
            <v>Polycystic kidney disease (PKD)</v>
          </cell>
          <cell r="B787" t="str">
            <v>Kidney diseases</v>
          </cell>
          <cell r="C787" t="str">
            <v>Urinary tract</v>
          </cell>
        </row>
        <row r="788">
          <cell r="A788" t="str">
            <v>Renal cytoprotection</v>
          </cell>
          <cell r="B788" t="str">
            <v>Kidney diseases</v>
          </cell>
          <cell r="C788" t="str">
            <v>Urinary tract</v>
          </cell>
        </row>
        <row r="789">
          <cell r="A789" t="str">
            <v>Renal fibrosis</v>
          </cell>
          <cell r="B789" t="str">
            <v>Kidney diseases</v>
          </cell>
          <cell r="C789" t="str">
            <v>Urinary tract</v>
          </cell>
        </row>
        <row r="790">
          <cell r="A790" t="str">
            <v>Renal insufficiency</v>
          </cell>
          <cell r="B790" t="str">
            <v>Kidney diseases</v>
          </cell>
          <cell r="C790" t="str">
            <v>Urinary tract</v>
          </cell>
        </row>
        <row r="791">
          <cell r="A791" t="str">
            <v>Renal oedema</v>
          </cell>
          <cell r="B791" t="str">
            <v>Kidney diseases</v>
          </cell>
          <cell r="C791" t="str">
            <v>Urinary tract</v>
          </cell>
        </row>
        <row r="792">
          <cell r="A792" t="str">
            <v>Renal osteodystrophy</v>
          </cell>
          <cell r="B792" t="str">
            <v>Kidney diseases</v>
          </cell>
          <cell r="C792" t="str">
            <v>Urinary tract</v>
          </cell>
        </row>
        <row r="793">
          <cell r="A793" t="str">
            <v>Urinary calculi/Kidney stones</v>
          </cell>
          <cell r="B793" t="str">
            <v>Kidney diseases</v>
          </cell>
          <cell r="C793" t="str">
            <v>Urinary tract</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w Fleury" refreshedDate="43236.72855821759" createdVersion="6" refreshedVersion="6" minRefreshableVersion="3" recordCount="20" xr:uid="{00000000-000A-0000-FFFF-FFFF01000000}">
  <cacheSource type="worksheet">
    <worksheetSource name="GeneTherapyData"/>
  </cacheSource>
  <cacheFields count="22">
    <cacheField name="Company" numFmtId="0">
      <sharedItems count="168">
        <s v="Company A"/>
        <s v="Company B"/>
        <s v="Company C"/>
        <s v="Company D"/>
        <s v="Company E"/>
        <s v="Company F"/>
        <s v="Company G"/>
        <s v="Company H"/>
        <s v="Company I"/>
        <s v="Company J"/>
        <s v="Company K"/>
        <s v="Company L"/>
        <s v="Company M"/>
        <s v="Company N"/>
        <s v="Company O"/>
        <s v="Company P"/>
        <s v="Company Q"/>
        <s v="Company R"/>
        <s v="Company S"/>
        <s v="DNAtrix" u="1"/>
        <s v="ID Pharma" u="1"/>
        <s v="Regeneron Pharmaceuticals" u="1"/>
        <s v="Vical Inc." u="1"/>
        <s v="ProRetina Therapeutics" u="1"/>
        <s v="Renova Therapeutics" u="1"/>
        <s v="Kubota Pharmaceutical Holdings" u="1"/>
        <s v="Anergix" u="1"/>
        <s v="InvivioGen" u="1"/>
        <s v="Memgen" u="1"/>
        <s v="Novartis AG" u="1"/>
        <s v="NightstaRx Ltd" u="1"/>
        <s v="Ludwig Maximilan University" u="1"/>
        <s v="REGENXBIO" u="1"/>
        <s v="GenSight Biologics" u="1"/>
        <s v="Nohla Therapeutics" u="1"/>
        <s v="ORCA Therapeutics BV" u="1"/>
        <s v="Poseida Therapeutics Inc" u="1"/>
        <s v="Marsala Biotech Inc" u="1"/>
        <s v="Genovax" u="1"/>
        <s v="Celsion" u="1"/>
        <s v="Calimmune" u="1"/>
        <s v="Bioverativ" u="1"/>
        <s v="Genprex" u="1"/>
        <s v="MeiraGTx" u="1"/>
        <s v="GenVec Inc" u="1"/>
        <s v="Juventas Therapeutics Inc" u="1"/>
        <s v="Ascend Biopharmaceuticals Ltd" u="1"/>
        <s v="Dimension Therapeutics" u="1"/>
        <s v="Pfizer" u="1"/>
        <s v="GlaxoSmithKline" u="1"/>
        <s v="OrienGene Biotechnology Ltd" u="1"/>
        <s v="Feldan Therapeutics" u="1"/>
        <s v="Quethera" u="1"/>
        <s v="VentriNova" u="1"/>
        <s v="Inovio Pharmaceuticals" u="1"/>
        <s v="Daiichi Sankyo" u="1"/>
        <s v="Tocagen" u="1"/>
        <s v="Expression Therapeutics" u="1"/>
        <s v="Sun Pharmaceutical Industries + Intrexon JV" u="1"/>
        <s v="OrphageniX" u="1"/>
        <s v="Xalud Therapeutics" u="1"/>
        <s v="Zhejiang Hisun Pharmaceutical" u="1"/>
        <s v="Genenta Science" u="1"/>
        <s v="Leiden University" u="1"/>
        <s v="Solid Biosciences" u="1"/>
        <s v="Nanocor Therapeutics" u="1"/>
        <s v="Vectura" u="1"/>
        <s v="Kyorin Holdings" u="1"/>
        <s v="Takara Bio" u="1"/>
        <s v="Fibrocell Science" u="1"/>
        <s v="BrainVectis" u="1"/>
        <s v="Advantagene" u="1"/>
        <s v="Fit biotech" u="1"/>
        <s v="bluebird bio" u="1"/>
        <s v="Immune Design" u="1"/>
        <s v="Athena Vision" u="1"/>
        <s v="Oxford BioMedica" u="1"/>
        <s v="Opus Bio" u="1"/>
        <s v="S &amp; I Ophthalmic" u="1"/>
        <s v="Feldan" u="1"/>
        <s v="Adverum Biotechnologies" u="1"/>
        <s v="Shire" u="1"/>
        <s v="Audentes Therapeutics Inc" u="1"/>
        <s v="Amgen" u="1"/>
        <s v="Magnus Life Science" u="1"/>
        <s v="Yuhan" u="1"/>
        <s v="Digna Biotech" u="1"/>
        <s v="Precision Biosciences" u="1"/>
        <s v="Agilis Biotherapeutics" u="1"/>
        <s v="Integene International Holdings LLC" u="1"/>
        <s v="Horama SAS" u="1"/>
        <s v="Wellstat Group" u="1"/>
        <s v="NsGene" u="1"/>
        <s v="4D Molecular Therapeutics" u="1"/>
        <s v="enGene" u="1"/>
        <s v="AnGes MG Inc" u="1"/>
        <s v="Sanofi" u="1"/>
        <s v="Eyevensys" u="1"/>
        <s v="BEAT BioTherapeutics" u="1"/>
        <s v="PNP Therapeutics" u="1"/>
        <s v="SillaJen" u="1"/>
        <s v="nLife Therapeutics" u="1"/>
        <s v="Boryung Group" u="1"/>
        <s v="Selecta Biosciences" u="1"/>
        <s v="CRISPR Therapeutics" u="1"/>
        <s v="Applied Genetic Technologies Corporation" u="1"/>
        <s v="Genelux Corporation" u="1"/>
        <s v="MultiVir Inc" u="1"/>
        <s v="Asklepios BioPharmaceutical Inc" u="1"/>
        <s v="GeneOne Life Science" u="1"/>
        <s v="Treeway" u="1"/>
        <s v="Sangamo Therapeutics" u="1"/>
        <s v="Milo Biotechnology" u="1"/>
        <s v="Turnstone Biologics" u="1"/>
        <s v="ZIOPHARM Oncology Inc" u="1"/>
        <s v="PsiOxus" u="1"/>
        <s v="BioCancell Therapeutics" u="1"/>
        <s v="BioMarin Pharmaceutical" u="1"/>
        <s v="Allergan" u="1"/>
        <s v="Vascular Biogenics" u="1"/>
        <s v="Spark Therapeutics" u="1"/>
        <s v="Human Stem Cells Institute" u="1"/>
        <s v="Tot Biopharm" u="1"/>
        <s v="Freeline Therapeutics" u="1"/>
        <s v="Biosidus" u="1"/>
        <s v="Beijing Northland Biotech" u="1"/>
        <s v="Esteve" u="1"/>
        <s v="American Gene Technologies International Inc" u="1"/>
        <s v="Editas Medicine" u="1"/>
        <s v="Homology Medicines" u="1"/>
        <s v="Northern Therapeutics" u="1"/>
        <s v="uniQure" u="1"/>
        <s v="Myotherix" u="1"/>
        <s v="OncoSec Medical Inc" u="1"/>
        <s v="Abeona Therapeutics" u="1"/>
        <s v="GlyGenix Therapeutics" u="1"/>
        <s v="Orchard Biotherapeutics" u="1"/>
        <s v="Cold Genesys" u="1"/>
        <s v="Voyager Therapeutics" u="1"/>
        <s v="Periphagen" u="1"/>
        <s v="Elk OrthoBiologics" u="1"/>
        <s v="Immusoft Corporation" u="1"/>
        <s v="Roche" u="1"/>
        <s v="CellGenTech" u="1"/>
        <s v="Actus Therapeutics" u="1"/>
        <s v="Holostem Terapie Avanzate" u="1"/>
        <s v="Transgene SA" u="1"/>
        <s v="Shenzhen SiBiono Gene-Tech Co Ltd" u="1"/>
        <s v="Circuit Therapeutics" u="1"/>
        <s v="Avrobio" u="1"/>
        <s v="Généthon" u="1"/>
        <s v="TissueGene" u="1"/>
        <s v="Eisai" u="1"/>
        <s v="Karcinolys" u="1"/>
        <s v="AveXis" u="1"/>
        <s v="Aligen Therapeutics" u="1"/>
        <s v="Vertex Pharmaceuticals" u="1"/>
        <s v="Lysogene" u="1"/>
        <s v="Errant Gene Therapeutics" u="1"/>
        <s v="ViroMed" u="1"/>
        <s v="Astellas" u="1"/>
        <s v="Taxus Cardium Pharmaceuticals Group" u="1"/>
        <s v="Takeda" u="1"/>
        <s v="Vybion" u="1"/>
        <s v="Ludwig Maximilian University" u="1"/>
        <s v="SynerGene Therapeutics" u="1"/>
        <s v="Herantis Pharma" u="1"/>
        <s v="Bayer" u="1"/>
      </sharedItems>
    </cacheField>
    <cacheField name="Country" numFmtId="0">
      <sharedItems count="20">
        <s v="USA"/>
        <s v="Switzerland"/>
        <s v="Canada"/>
        <s v="France"/>
        <s v="UK"/>
        <s v="Japan"/>
        <s v="Netherlands"/>
        <s v="S. Korea"/>
        <s v="Israel"/>
        <s v="Germany" u="1"/>
        <s v="Taiwan" u="1"/>
        <s v="Ireland" u="1"/>
        <s v="China" u="1"/>
        <s v="India" u="1"/>
        <s v="Italy" u="1"/>
        <s v="Spain" u="1"/>
        <s v="Finland" u="1"/>
        <s v="Argentina" u="1"/>
        <s v="Russia" u="1"/>
        <s v="Australia" u="1"/>
      </sharedItems>
    </cacheField>
    <cacheField name="Region" numFmtId="0">
      <sharedItems count="5">
        <s v="N. America"/>
        <s v="Europe"/>
        <s v="Asia"/>
        <s v="Oceania" u="1"/>
        <s v="S. &amp; Central America" u="1"/>
      </sharedItems>
    </cacheField>
    <cacheField name="Product Name" numFmtId="0">
      <sharedItems/>
    </cacheField>
    <cacheField name="Indication" numFmtId="0">
      <sharedItems/>
    </cacheField>
    <cacheField name="Evaluate Indication" numFmtId="0">
      <sharedItems count="140">
        <s v="Sanfilippo syndrome (Mucopolysaccharidosis III or MPS III)"/>
        <s v="Prostate Cancer"/>
        <s v="Multiple sclerosis (MS)"/>
        <s v="Fabry disease"/>
        <s v="Thalassaemia"/>
        <s v="Glioblastoma multiforme"/>
        <s v="Diabetes, type I (juvenile onset)"/>
        <s v="Scleroderma"/>
        <s v="Chronic granulomatous disease"/>
        <s v="Severe combined immunodeficiency disease (SCID)"/>
        <s v="Cystic fibrosis (CF)"/>
        <s v="Solid tumour indications"/>
        <s v="Multiple myeloma"/>
        <s v="Congestive heart failure (CHF)"/>
        <s v="Non-Hodgkin lymphoma (NHL)"/>
        <s v="Osteoarthritis"/>
        <s v="Alpha-1 antitrypsin (AAT) congenital deficiency" u="1"/>
        <s v="General liver disorders" u="1"/>
        <s v="Hyperlipidaemia" u="1"/>
        <s v="Spinal muscular atrophy" u="1"/>
        <s v="Muscular dystrophy" u="1"/>
        <s v="Wet age-related macular degeneration (AMD)" u="1"/>
        <s v="Nonalcoholic fatty liver disease (NAFLD)" u="1"/>
        <s v="Sickle cell disease" u="1"/>
        <s v="Arthritis, rheumatoid" u="1"/>
        <s v="Severe acute respiratory syndrome (SARS)" u="1"/>
        <s v="CMV infection prophylaxis" u="1"/>
        <s v="Other ear disorders" u="1"/>
        <s v="Epilepsy" u="1"/>
        <s v="Other musculoskeletal disorders" u="1"/>
        <s v="Epidermolysis bullosa (EB)" u="1"/>
        <s v="Obesity" u="1"/>
        <s v="Other nephrological disorders" u="1"/>
        <s v="Macular oedema" u="1"/>
        <s v="Pancreatic Cancer" u="1"/>
        <s v="Colorectal cancer" u="1"/>
        <s v="General cardiovascular indications" u="1"/>
        <s v="General haematological indications" u="1"/>
        <s v="Thyroid cancer" u="1"/>
        <s v="Opioid addiction" u="1"/>
        <s v="Other neurological indications" u="1"/>
        <s v="Retinitis pigmentosa" u="1"/>
        <s v="General eye disorders" u="1"/>
        <s v="Pre-eclampsia" u="1"/>
        <s v="Leber's congenital amaurosis" u="1"/>
        <s v="Porphyria" u="1"/>
        <s v="Parkinson's disease" u="1"/>
        <s v="Melanoma" u="1"/>
        <s v="Basal cell carcinoma (BCC)" u="1"/>
        <s v="Metachromatic leukodystrophy" u="1"/>
        <s v="Avian (H5N1) influenza" u="1"/>
        <s v="Inclusion body myositis" u="1"/>
        <s v="Renal cell carcinoma (RCC)" u="1"/>
        <s v="Influenza prophylaxis" u="1"/>
        <s v="Bone repair &amp; regeneration" u="1"/>
        <s v="Ulcerative colitis" u="1"/>
        <s v="Pain, chronic" u="1"/>
        <s v="Hepatoma, liver cancer" u="1"/>
        <s v="HIV treatment" u="1"/>
        <s v="Chemotherapy-induced side effects" u="1"/>
        <s v="Atherosclerosis" u="1"/>
        <s v="pain, neuropathic" u="1"/>
        <s v="Age-related frailty" u="1"/>
        <s v="Hypertension (HTN)" u="1"/>
        <s v="Age-related macular degeneration (AMD), unspecified" u="1"/>
        <s v="Herpes" u="1"/>
        <s v="Phenylketonuria (PKU)" u="1"/>
        <s v="Becker muscular dystrophy" u="1"/>
        <s v="Crigler-Najjar syndrome" u="1"/>
        <s v="Soft tissue sarcoma" u="1"/>
        <s v="General blood malignancies" u="1"/>
        <s v="Hunter syndrome (Mucopolysaccharidosis II or MPS II)" u="1"/>
        <s v="Skin wounds" u="1"/>
        <s v="Diabetic neuropathy" u="1"/>
        <s v="General respiratory disorders" u="1"/>
        <s v="Huntington's disease" u="1"/>
        <s v="Coronary artery disease (CAD)" u="1"/>
        <s v="Gaucher's disease" u="1"/>
        <s v="Amyloidosis" u="1"/>
        <s v="Neuroblastoma" u="1"/>
        <s v="Premature delivery" u="1"/>
        <s v="Cervical cancer" u="1"/>
        <s v="Ebola haemorrhagic fever (EHF) prophylaxis" u="1"/>
        <s v="Angina pectoris" u="1"/>
        <s v="Brain cancer" u="1"/>
        <s v="Uveitis" u="1"/>
        <s v="Amyotrophic lateral sclerosis (ALS)" u="1"/>
        <s v="Angina, chronic stable" u="1"/>
        <s v="Haemophilia, general" u="1"/>
        <s v="Undisclosed" u="1"/>
        <s v="Hereditary angioedema" u="1"/>
        <s v="Systemic lupus erythematosus (SLE)" u="1"/>
        <s v="Raynaud's disease" u="1"/>
        <s v="Pulmonary hypertension" u="1"/>
        <s v="Lung cancer" u="1"/>
        <s v="Bladder cancer" u="1"/>
        <s v="HIV prophylaxis" u="1"/>
        <s v="ulcers, diabetic foot" u="1"/>
        <s v="CMV infections" u="1"/>
        <s v="Friedreich's Ataxia" u="1"/>
        <s v="Pain, cancer-induced" u="1"/>
        <s v="Peripheral vascular disease (PVD)" u="1"/>
        <s v="Haemophilia B" u="1"/>
        <s v="Anaemia, other" u="1"/>
        <s v="General cancer indications" u="1"/>
        <s v="Glioma" u="1"/>
        <s v="Haemophilia A" u="1"/>
        <s v="Diabetic retinopathy" u="1"/>
        <s v="Glaucoma" u="1"/>
        <s v="Wiskott-Aldrich syndrome" u="1"/>
        <s v="Other gastro-intestinal disorders" u="1"/>
        <s v="Other lysosomal storage disorders" u="1"/>
        <s v="Wilson's disease" u="1"/>
        <s v="Urea cycle disorders" u="1"/>
        <s v="Limb-girdle muscular dystrophy" u="1"/>
        <s v="Swine (H1N1) influenza" u="1"/>
        <s v="Diabetes, type II (maturity onset)" u="1"/>
        <s v="Pompe's disease" u="1"/>
        <s v="Ovarian cancer" u="1"/>
        <s v="Hepatitis B treatment" u="1"/>
        <s v="Hepatitis C treatment" u="1"/>
        <s v="Head &amp; neck cancers" u="1"/>
        <s v="General viral indications" u="1"/>
        <s v="Neuroendocrine tumour" u="1"/>
        <s v="Radiotherapy-induced side effects" u="1"/>
        <s v="Inflammatory bowel disease (IBD), unspecified" u="1"/>
        <s v="Leukaemia, acute myeloid (AML)" u="1"/>
        <s v="Other metabolic indications" u="1"/>
        <s v="Myocardial infarction, acute (AMI)" u="1"/>
        <s v="Mesothelioma" u="1"/>
        <s v="Breast cancer" u="1"/>
        <s v="Hurler's syndrome (Mucopolysaccharidosis I or MPS I)" u="1"/>
        <s v="Leber's hereditary optic neuropathy" u="1"/>
        <s v="Growth hormone disorders" u="1"/>
        <s v="Spinocerebellar ataxia" u="1"/>
        <s v="Dry age-related macular degeneration (AMD)" u="1"/>
        <s v="Alzheimer's disease" u="1"/>
        <s v="Non-small cell lung cancer (NSCLC)" u="1"/>
        <s v="Duchenne muscular dystrophy" u="1"/>
        <s v="Cervical dysplasia" u="1"/>
      </sharedItems>
    </cacheField>
    <cacheField name="Indication Lvl 2" numFmtId="0">
      <sharedItems count="41">
        <s v="Lysosomal storage disorders"/>
        <s v="Solid tumours"/>
        <s v="Autoimmune disorders"/>
        <s v="Blood cell disorders"/>
        <s v="Diabetes treatment"/>
        <s v="Miscellaneous immunology"/>
        <s v="Miscellaneous respiratory disorders"/>
        <s v="Blood &amp; blood forming malignancies"/>
        <s v="Ischaemic heart disease"/>
        <s v="Arthritis"/>
        <s v="Pain" u="1"/>
        <s v="Kidney diseases" u="1"/>
        <s v="Miscellaneous neurological" u="1"/>
        <s v="Miscellaneous skin disorders" u="1"/>
        <s v="Female conditions" u="1"/>
        <s v="Skin ulcers" u="1"/>
        <s v="Addictions" u="1"/>
        <s v="Respiratory infections" u="1"/>
        <s v="Chronic obstructive airways disease" u="1"/>
        <s v="Seizures/Convulsions" u="1"/>
        <s v="HIV infections" u="1"/>
        <s v="Metabolic disorders" u="1"/>
        <s v="Bone disorders" u="1"/>
        <s v="Inflammatory bowel disease (IBD)" u="1"/>
        <s v="Hepatic disorders" u="1"/>
        <s v="Bleeding disorders" u="1"/>
        <s v="Miscellaneous gastro-intestinal disorders" u="1"/>
        <s v="Ear/Otic disorders" u="1"/>
        <s v="Peripheral vascular disorders" u="1"/>
        <s v="Growth disorders" u="1"/>
        <s v="Dermatoses" u="1"/>
        <s v="Diabetes complications" u="1"/>
        <s v="Degenerative disorders" u="1"/>
        <s v="Neuropathy" u="1"/>
        <s v="Undisclosed" u="1"/>
        <s v="Miscellaneous cancer" u="1"/>
        <s v="Generalised CVS disorders" u="1"/>
        <s v="Viral infections" u="1"/>
        <s v="Dementia" u="1"/>
        <s v="Eye/Ophthalmic disorders" u="1"/>
        <s v="Miscellaneous musculoskeletal" u="1"/>
      </sharedItems>
    </cacheField>
    <cacheField name="Indication Area" numFmtId="0">
      <sharedItems containsBlank="1" count="20">
        <s v="Miscellaneous"/>
        <s v="Cancer"/>
        <s v="Immunology"/>
        <s v="Blood"/>
        <s v="Diabetes"/>
        <s v="Respiratory"/>
        <s v="Cardiovascular"/>
        <s v="Musculoskeletal"/>
        <m u="1"/>
        <s v="Urinary tract" u="1"/>
        <s v="HIV &amp; related conditions" u="1"/>
        <s v="Neurology" u="1"/>
        <s v="Psychiatry" u="1"/>
        <s v="Hormone" u="1"/>
        <s v="Infections" u="1"/>
        <s v="Reproduction" u="1"/>
        <s v="Gastro-intestinal" u="1"/>
        <s v="Skin" u="1"/>
        <s v="Sensory organs" u="1"/>
        <s v="Hepatic &amp; biliary" u="1"/>
      </sharedItems>
    </cacheField>
    <cacheField name="Development Phase" numFmtId="0">
      <sharedItems containsBlank="1" count="13">
        <s v="Phase I/II"/>
        <s v="Phase III"/>
        <s v="Pre-clinical"/>
        <s v="Phase I"/>
        <s v="Phase II"/>
        <s v="Marketed"/>
        <m u="1"/>
        <s v="Phase IIb" u="1"/>
        <s v="Phase I/IIa" u="1"/>
        <s v="Phase II/III" u="1"/>
        <s v="Unknown Pre-Clinical" u="1"/>
        <s v="Basic Research" u="1"/>
        <s v="Phase Ib" u="1"/>
      </sharedItems>
    </cacheField>
    <cacheField name="Dev Phase Bucket" numFmtId="0">
      <sharedItems count="8">
        <s v="Phase I"/>
        <s v="Phase III"/>
        <s v="Pre-clinical"/>
        <s v="Phase II"/>
        <s v="Marketed"/>
        <s v="Basic Research" u="1"/>
        <s v="Unknown Pre-Clinical" u="1"/>
        <s v="Unknown" u="1"/>
      </sharedItems>
    </cacheField>
    <cacheField name="Vector" numFmtId="0">
      <sharedItems containsBlank="1" count="17">
        <s v="Adeno-associated virus"/>
        <s v="Adenovirus"/>
        <s v="Gammaretrovirus"/>
        <s v="Lentivirus"/>
        <s v="Transposon"/>
        <s v="Plasmid"/>
        <s v="Simian immunodeficiency virus"/>
        <s v="Vaccinia virus"/>
        <s v="Maraba virus" u="1"/>
        <m u="1"/>
        <s v="Synthethic virus" u="1"/>
        <s v="Herpes simplex virus 1" u="1"/>
        <s v="Ribonucleoprotein" u="1"/>
        <s v="Myxoma virus" u="1"/>
        <s v="Sendai virus" u="1"/>
        <s v="Oligonucleotide" u="1"/>
        <s v="Undisclosed" u="1"/>
      </sharedItems>
    </cacheField>
    <cacheField name="Mechanism of Action" numFmtId="0">
      <sharedItems containsBlank="1" count="15">
        <s v="Gene insertion"/>
        <s v="Suicide gene"/>
        <s v="Gene editing"/>
        <s v="Oncolytic virus"/>
        <s v="Immunotherapy"/>
        <m u="1"/>
        <s v="Intrabody" u="1"/>
        <s v="Gene activation" u="1"/>
        <s v="Gene suppression" u="1"/>
        <s v="Oncolytic virus, immunotherapy" u="1"/>
        <s v="Optogenetics" u="1"/>
        <s v="Oncolytic virus / immunotherapy" u="1"/>
        <s v="Gene deletion" u="1"/>
        <s v="undisclosed" u="1"/>
        <s v="DNA vaccine" u="1"/>
      </sharedItems>
    </cacheField>
    <cacheField name="ex vivo/in vivo" numFmtId="0">
      <sharedItems containsBlank="1" count="3">
        <s v="in vivo"/>
        <s v="ex vivo"/>
        <m u="1"/>
      </sharedItems>
    </cacheField>
    <cacheField name="Auto/Allo" numFmtId="0">
      <sharedItems containsBlank="1" count="4">
        <e v="#N/A"/>
        <s v="allo"/>
        <s v="auto"/>
        <m u="1"/>
      </sharedItems>
    </cacheField>
    <cacheField name="Cell Type" numFmtId="0">
      <sharedItems/>
    </cacheField>
    <cacheField name="Gene of Interest" numFmtId="0">
      <sharedItems containsBlank="1"/>
    </cacheField>
    <cacheField name="Combo/Mono" numFmtId="0">
      <sharedItems containsBlank="1" count="4">
        <s v="Mono"/>
        <s v="Combo"/>
        <m/>
        <s v="Both" u="1"/>
      </sharedItems>
    </cacheField>
    <cacheField name="Paired Therapy" numFmtId="0">
      <sharedItems/>
    </cacheField>
    <cacheField name="Administration Method" numFmtId="0">
      <sharedItems containsBlank="1"/>
    </cacheField>
    <cacheField name="Domestic Partner" numFmtId="0">
      <sharedItems/>
    </cacheField>
    <cacheField name="URL" numFmtId="0">
      <sharedItems/>
    </cacheField>
    <cacheField name="Comments" numFmtId="0">
      <sharedItems containsBlank="1"/>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
  <r>
    <x v="0"/>
    <x v="0"/>
    <x v="0"/>
    <s v="Product A"/>
    <s v="Sanfilippo syndrome type A (MPS IIIA)"/>
    <x v="0"/>
    <x v="0"/>
    <x v="0"/>
    <x v="0"/>
    <x v="0"/>
    <x v="0"/>
    <x v="0"/>
    <x v="0"/>
    <x v="0"/>
    <e v="#N/A"/>
    <s v="SGSH"/>
    <x v="0"/>
    <s v="none"/>
    <s v="Intravenous injection"/>
    <s v="None"/>
    <s v="[NOT SHOWN]"/>
    <m/>
  </r>
  <r>
    <x v="1"/>
    <x v="0"/>
    <x v="0"/>
    <s v="Product B"/>
    <s v="Prostate Cancer"/>
    <x v="1"/>
    <x v="1"/>
    <x v="1"/>
    <x v="1"/>
    <x v="1"/>
    <x v="1"/>
    <x v="1"/>
    <x v="0"/>
    <x v="0"/>
    <e v="#N/A"/>
    <s v="TK "/>
    <x v="1"/>
    <s v="valacyclovir"/>
    <s v="resection bed injection"/>
    <s v="None"/>
    <s v="[NOT SHOWN]"/>
    <s v=" "/>
  </r>
  <r>
    <x v="2"/>
    <x v="0"/>
    <x v="0"/>
    <s v="Product C"/>
    <s v="Multiple sclerosis (MS)"/>
    <x v="2"/>
    <x v="2"/>
    <x v="2"/>
    <x v="2"/>
    <x v="2"/>
    <x v="2"/>
    <x v="0"/>
    <x v="1"/>
    <x v="1"/>
    <s v="fibroblast"/>
    <s v="MBP"/>
    <x v="0"/>
    <s v="none"/>
    <s v="subcutaneous transplantation"/>
    <s v="None"/>
    <s v="[NOT SHOWN]"/>
    <s v="Not updated since 2012. Orange highlights from 2005 murine results paper by founders."/>
  </r>
  <r>
    <x v="3"/>
    <x v="0"/>
    <x v="0"/>
    <s v="Product D"/>
    <s v="Fabry Disease"/>
    <x v="3"/>
    <x v="0"/>
    <x v="0"/>
    <x v="3"/>
    <x v="0"/>
    <x v="3"/>
    <x v="0"/>
    <x v="1"/>
    <x v="2"/>
    <s v="Hematopoeitic stem cells"/>
    <s v="Alpha-Galactosidase A "/>
    <x v="0"/>
    <s v="none"/>
    <s v="Intravenous injection"/>
    <s v="None"/>
    <s v="[NOT SHOWN]"/>
    <m/>
  </r>
  <r>
    <x v="4"/>
    <x v="1"/>
    <x v="1"/>
    <s v="Product E"/>
    <s v="Sickle cell disease"/>
    <x v="4"/>
    <x v="3"/>
    <x v="3"/>
    <x v="2"/>
    <x v="2"/>
    <x v="4"/>
    <x v="2"/>
    <x v="1"/>
    <x v="2"/>
    <s v=""/>
    <s v="HBB"/>
    <x v="0"/>
    <s v="none"/>
    <s v="Intravenous injection"/>
    <s v="None"/>
    <s v="[NOT SHOWN]"/>
    <s v="[NOT SHOWN] collaboration with [NOT SHOWN], 105 MUSD. "/>
  </r>
  <r>
    <x v="4"/>
    <x v="1"/>
    <x v="1"/>
    <s v="Product F"/>
    <s v="Glioblastoma multiforme"/>
    <x v="5"/>
    <x v="1"/>
    <x v="1"/>
    <x v="4"/>
    <x v="3"/>
    <x v="1"/>
    <x v="3"/>
    <x v="0"/>
    <x v="0"/>
    <e v="#N/A"/>
    <s v="None"/>
    <x v="0"/>
    <s v="none"/>
    <s v="Intratumoural injection"/>
    <s v="None"/>
    <s v="[NOT SHOWN]"/>
    <s v="Fast Track and Orphan"/>
  </r>
  <r>
    <x v="5"/>
    <x v="2"/>
    <x v="0"/>
    <s v="Product G"/>
    <s v="Diabetes"/>
    <x v="6"/>
    <x v="4"/>
    <x v="4"/>
    <x v="2"/>
    <x v="2"/>
    <x v="5"/>
    <x v="0"/>
    <x v="0"/>
    <x v="0"/>
    <e v="#N/A"/>
    <s v="Insulin "/>
    <x v="0"/>
    <s v="none"/>
    <m/>
    <s v="None"/>
    <s v="[NOT SHOWN]"/>
    <s v="Polymer used for delivery."/>
  </r>
  <r>
    <x v="6"/>
    <x v="0"/>
    <x v="0"/>
    <s v="Product H"/>
    <s v="Linear scleroderma"/>
    <x v="7"/>
    <x v="2"/>
    <x v="2"/>
    <x v="2"/>
    <x v="2"/>
    <x v="3"/>
    <x v="0"/>
    <x v="1"/>
    <x v="2"/>
    <s v="fibroblast"/>
    <s v="MMP1"/>
    <x v="1"/>
    <s v="veledimex"/>
    <m/>
    <s v="None"/>
    <s v="[NOT SHOWN]"/>
    <s v="Collaboration with [NOT SHOWN]"/>
  </r>
  <r>
    <x v="7"/>
    <x v="3"/>
    <x v="1"/>
    <s v="Product I"/>
    <s v="Chronic granulomatous disease"/>
    <x v="8"/>
    <x v="5"/>
    <x v="2"/>
    <x v="4"/>
    <x v="3"/>
    <x v="3"/>
    <x v="0"/>
    <x v="1"/>
    <x v="2"/>
    <s v="Hematopoeitic stem cells"/>
    <s v="gp91Phox"/>
    <x v="2"/>
    <s v=""/>
    <s v="Transplantation"/>
    <s v="None"/>
    <s v="[NOT SHOWN]"/>
    <s v="not-for-profit research organisation. "/>
  </r>
  <r>
    <x v="8"/>
    <x v="4"/>
    <x v="1"/>
    <s v="Product J"/>
    <s v="Severe combined immunodeficiency disease (SCID)"/>
    <x v="9"/>
    <x v="5"/>
    <x v="2"/>
    <x v="5"/>
    <x v="4"/>
    <x v="2"/>
    <x v="0"/>
    <x v="1"/>
    <x v="2"/>
    <s v="Hematopoeitic stem cells"/>
    <s v="ADA "/>
    <x v="0"/>
    <s v="none"/>
    <s v="Intravenous injection"/>
    <s v="None"/>
    <s v="[NOT SHOWN]"/>
    <s v="[NOT SHOWN] collaboration - acquired by Company I in Apr 2018."/>
  </r>
  <r>
    <x v="9"/>
    <x v="5"/>
    <x v="2"/>
    <s v="Product K"/>
    <s v="Cystic fibrosis"/>
    <x v="10"/>
    <x v="6"/>
    <x v="5"/>
    <x v="3"/>
    <x v="0"/>
    <x v="6"/>
    <x v="0"/>
    <x v="0"/>
    <x v="0"/>
    <e v="#N/A"/>
    <s v="CFTR"/>
    <x v="0"/>
    <s v="none"/>
    <m/>
    <s v="N/A"/>
    <s v="[NOT SHOWN]"/>
    <m/>
  </r>
  <r>
    <x v="10"/>
    <x v="6"/>
    <x v="1"/>
    <s v="Product L"/>
    <s v="Cancer"/>
    <x v="11"/>
    <x v="1"/>
    <x v="1"/>
    <x v="2"/>
    <x v="2"/>
    <x v="1"/>
    <x v="3"/>
    <x v="0"/>
    <x v="0"/>
    <e v="#N/A"/>
    <m/>
    <x v="0"/>
    <s v="none"/>
    <s v="Intratumoural injection"/>
    <s v="None"/>
    <s v="[NOT SHOWN]"/>
    <m/>
  </r>
  <r>
    <x v="11"/>
    <x v="4"/>
    <x v="1"/>
    <s v="Product M"/>
    <s v="Early prostate cancer"/>
    <x v="1"/>
    <x v="1"/>
    <x v="1"/>
    <x v="4"/>
    <x v="3"/>
    <x v="7"/>
    <x v="4"/>
    <x v="0"/>
    <x v="0"/>
    <e v="#N/A"/>
    <s v="5T4"/>
    <x v="0"/>
    <s v="Docetaxel, GM-CSF"/>
    <s v="Intramuscular injection"/>
    <s v="None"/>
    <s v="[NOT SHOWN]"/>
    <s v="Trials using docetaxel were terminated early. All trials were comparisons of TroVax vs. TroVax + drug."/>
  </r>
  <r>
    <x v="12"/>
    <x v="0"/>
    <x v="0"/>
    <s v="Product N"/>
    <s v="Multiple myeloma"/>
    <x v="12"/>
    <x v="7"/>
    <x v="1"/>
    <x v="3"/>
    <x v="0"/>
    <x v="4"/>
    <x v="4"/>
    <x v="1"/>
    <x v="2"/>
    <s v="T Cells"/>
    <s v="BCMA"/>
    <x v="0"/>
    <s v="none"/>
    <s v="intravenous infusion"/>
    <s v="None"/>
    <s v="[NOT SHOWN]"/>
    <m/>
  </r>
  <r>
    <x v="13"/>
    <x v="0"/>
    <x v="0"/>
    <s v="Product O"/>
    <s v="Congestive heart failure (CHF)"/>
    <x v="13"/>
    <x v="8"/>
    <x v="6"/>
    <x v="4"/>
    <x v="3"/>
    <x v="1"/>
    <x v="0"/>
    <x v="0"/>
    <x v="0"/>
    <e v="#N/A"/>
    <s v="AC6 "/>
    <x v="2"/>
    <s v=""/>
    <s v="Cardiac catheter infusion"/>
    <s v="None"/>
    <s v="[NOT SHOWN]"/>
    <m/>
  </r>
  <r>
    <x v="14"/>
    <x v="0"/>
    <x v="0"/>
    <s v="Product P"/>
    <s v="Transfusion dependent beta thalassaemia"/>
    <x v="4"/>
    <x v="3"/>
    <x v="3"/>
    <x v="0"/>
    <x v="0"/>
    <x v="5"/>
    <x v="2"/>
    <x v="1"/>
    <x v="2"/>
    <s v="Hematopoeitic stem cells"/>
    <s v="HBB"/>
    <x v="0"/>
    <s v="none"/>
    <s v="intravenous infusion"/>
    <s v="None"/>
    <s v="[NOT SHOWN]"/>
    <s v="ZNF (10.1182/blood-2014-12-615492)"/>
  </r>
  <r>
    <x v="15"/>
    <x v="7"/>
    <x v="2"/>
    <s v="Product Q"/>
    <s v="Non-Hodgkin lymphoma (NHL)"/>
    <x v="14"/>
    <x v="7"/>
    <x v="1"/>
    <x v="3"/>
    <x v="0"/>
    <x v="7"/>
    <x v="3"/>
    <x v="0"/>
    <x v="0"/>
    <e v="#N/A"/>
    <s v="GM-CSF"/>
    <x v="2"/>
    <s v=""/>
    <s v="Intratumoural injection"/>
    <s v="None"/>
    <s v="[NOT SHOWN]"/>
    <s v="Technology acquired by [NOT SHOWN] through acquisition of [NOT SHOWN]. Licensed to [NOT SHOWN] in CHN for clinical trials and [NOT SHOWN] in Europe"/>
  </r>
  <r>
    <x v="16"/>
    <x v="0"/>
    <x v="0"/>
    <s v="Product R"/>
    <s v="Knee osteoarthritis"/>
    <x v="15"/>
    <x v="9"/>
    <x v="7"/>
    <x v="1"/>
    <x v="1"/>
    <x v="2"/>
    <x v="4"/>
    <x v="1"/>
    <x v="1"/>
    <s v="chondrocytes"/>
    <s v="TGF-b1"/>
    <x v="0"/>
    <s v="none"/>
    <s v="Intra-articular injection"/>
    <s v="Mitsubishi Tanabe"/>
    <s v="[NOT SHOWN]"/>
    <s v="Licensed to [NOT SHOWN]"/>
  </r>
  <r>
    <x v="17"/>
    <x v="8"/>
    <x v="2"/>
    <s v="Product S"/>
    <s v="recurrent glioblastoma"/>
    <x v="5"/>
    <x v="1"/>
    <x v="1"/>
    <x v="1"/>
    <x v="1"/>
    <x v="1"/>
    <x v="1"/>
    <x v="0"/>
    <x v="0"/>
    <e v="#N/A"/>
    <s v="Fas chimera "/>
    <x v="1"/>
    <s v="avastin"/>
    <s v="Intravenous injection"/>
    <s v="None"/>
    <s v="[NOT SHOWN]"/>
    <s v="lead candidate"/>
  </r>
  <r>
    <x v="18"/>
    <x v="0"/>
    <x v="0"/>
    <s v="Product T"/>
    <s v="Glioblastoma multiforme"/>
    <x v="5"/>
    <x v="1"/>
    <x v="1"/>
    <x v="3"/>
    <x v="0"/>
    <x v="1"/>
    <x v="0"/>
    <x v="0"/>
    <x v="0"/>
    <e v="#N/A"/>
    <s v="IL-12"/>
    <x v="1"/>
    <s v="veledimex"/>
    <s v="Intratumoural injection"/>
    <s v="None"/>
    <s v="[NOT SHOWN]"/>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PivotTable4" cacheId="42"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Indication Area">
  <location ref="H5:J14" firstHeaderRow="0" firstDataRow="1" firstDataCol="1"/>
  <pivotFields count="22">
    <pivotField subtotalTop="0" showAll="0"/>
    <pivotField subtotalTop="0" showAll="0">
      <items count="21">
        <item m="1" x="17"/>
        <item m="1" x="19"/>
        <item x="2"/>
        <item m="1" x="12"/>
        <item m="1" x="16"/>
        <item x="3"/>
        <item m="1" x="9"/>
        <item m="1" x="13"/>
        <item m="1" x="11"/>
        <item x="8"/>
        <item m="1" x="14"/>
        <item x="5"/>
        <item x="6"/>
        <item m="1" x="18"/>
        <item x="7"/>
        <item m="1" x="15"/>
        <item x="1"/>
        <item m="1" x="10"/>
        <item x="4"/>
        <item x="0"/>
        <item t="default"/>
      </items>
    </pivotField>
    <pivotField subtotalTop="0" showAll="0">
      <items count="6">
        <item x="2"/>
        <item x="1"/>
        <item x="0"/>
        <item m="1" x="3"/>
        <item m="1" x="4"/>
        <item t="default"/>
      </items>
    </pivotField>
    <pivotField dataField="1" subtotalTop="0" showAll="0"/>
    <pivotField subtotalTop="0" showAll="0"/>
    <pivotField axis="axisRow" subtotalTop="0" showAll="0">
      <items count="141">
        <item m="1" x="62"/>
        <item m="1" x="64"/>
        <item m="1" x="16"/>
        <item m="1" x="136"/>
        <item m="1" x="78"/>
        <item m="1" x="86"/>
        <item m="1" x="103"/>
        <item m="1" x="83"/>
        <item m="1" x="87"/>
        <item m="1" x="24"/>
        <item m="1" x="60"/>
        <item m="1" x="50"/>
        <item m="1" x="48"/>
        <item m="1" x="67"/>
        <item m="1" x="95"/>
        <item m="1" x="54"/>
        <item m="1" x="84"/>
        <item m="1" x="130"/>
        <item m="1" x="81"/>
        <item m="1" x="139"/>
        <item m="1" x="59"/>
        <item x="8"/>
        <item m="1" x="26"/>
        <item m="1" x="98"/>
        <item m="1" x="35"/>
        <item x="13"/>
        <item m="1" x="76"/>
        <item m="1" x="68"/>
        <item x="10"/>
        <item x="6"/>
        <item m="1" x="116"/>
        <item m="1" x="73"/>
        <item m="1" x="107"/>
        <item m="1" x="135"/>
        <item m="1" x="138"/>
        <item m="1" x="82"/>
        <item m="1" x="30"/>
        <item m="1" x="28"/>
        <item x="3"/>
        <item m="1" x="99"/>
        <item m="1" x="77"/>
        <item m="1" x="70"/>
        <item m="1" x="104"/>
        <item m="1" x="36"/>
        <item m="1" x="42"/>
        <item m="1" x="37"/>
        <item m="1" x="17"/>
        <item m="1" x="74"/>
        <item m="1" x="122"/>
        <item m="1" x="108"/>
        <item x="5"/>
        <item m="1" x="105"/>
        <item m="1" x="133"/>
        <item m="1" x="106"/>
        <item m="1" x="102"/>
        <item m="1" x="88"/>
        <item m="1" x="121"/>
        <item m="1" x="119"/>
        <item m="1" x="120"/>
        <item m="1" x="57"/>
        <item m="1" x="90"/>
        <item m="1" x="65"/>
        <item m="1" x="96"/>
        <item m="1" x="58"/>
        <item m="1" x="71"/>
        <item m="1" x="75"/>
        <item m="1" x="131"/>
        <item m="1" x="18"/>
        <item m="1" x="63"/>
        <item m="1" x="51"/>
        <item m="1" x="125"/>
        <item m="1" x="53"/>
        <item m="1" x="44"/>
        <item m="1" x="132"/>
        <item m="1" x="126"/>
        <item m="1" x="114"/>
        <item m="1" x="94"/>
        <item m="1" x="33"/>
        <item m="1" x="47"/>
        <item m="1" x="129"/>
        <item m="1" x="49"/>
        <item x="12"/>
        <item x="2"/>
        <item m="1" x="20"/>
        <item m="1" x="128"/>
        <item m="1" x="79"/>
        <item m="1" x="123"/>
        <item m="1" x="22"/>
        <item x="14"/>
        <item m="1" x="137"/>
        <item m="1" x="31"/>
        <item m="1" x="39"/>
        <item x="15"/>
        <item m="1" x="27"/>
        <item m="1" x="110"/>
        <item m="1" x="111"/>
        <item m="1" x="127"/>
        <item m="1" x="29"/>
        <item m="1" x="32"/>
        <item m="1" x="40"/>
        <item m="1" x="118"/>
        <item m="1" x="100"/>
        <item m="1" x="56"/>
        <item m="1" x="61"/>
        <item m="1" x="34"/>
        <item m="1" x="46"/>
        <item m="1" x="101"/>
        <item m="1" x="66"/>
        <item m="1" x="117"/>
        <item m="1" x="45"/>
        <item m="1" x="43"/>
        <item m="1" x="80"/>
        <item x="1"/>
        <item m="1" x="93"/>
        <item m="1" x="124"/>
        <item m="1" x="92"/>
        <item m="1" x="52"/>
        <item m="1" x="41"/>
        <item x="0"/>
        <item x="7"/>
        <item m="1" x="25"/>
        <item x="9"/>
        <item m="1" x="23"/>
        <item m="1" x="72"/>
        <item m="1" x="69"/>
        <item x="11"/>
        <item m="1" x="19"/>
        <item m="1" x="134"/>
        <item m="1" x="115"/>
        <item m="1" x="91"/>
        <item x="4"/>
        <item m="1" x="38"/>
        <item m="1" x="55"/>
        <item m="1" x="97"/>
        <item m="1" x="89"/>
        <item m="1" x="113"/>
        <item m="1" x="85"/>
        <item m="1" x="21"/>
        <item m="1" x="112"/>
        <item m="1" x="109"/>
        <item t="default"/>
      </items>
    </pivotField>
    <pivotField axis="axisRow" subtotalTop="0" showAll="0">
      <items count="42">
        <item m="1" x="16"/>
        <item x="9"/>
        <item x="2"/>
        <item m="1" x="25"/>
        <item x="7"/>
        <item x="3"/>
        <item m="1" x="22"/>
        <item m="1" x="18"/>
        <item m="1" x="32"/>
        <item m="1" x="38"/>
        <item m="1" x="30"/>
        <item m="1" x="31"/>
        <item x="4"/>
        <item m="1" x="27"/>
        <item m="1" x="39"/>
        <item m="1" x="14"/>
        <item m="1" x="36"/>
        <item m="1" x="29"/>
        <item m="1" x="24"/>
        <item m="1" x="20"/>
        <item m="1" x="23"/>
        <item x="8"/>
        <item m="1" x="11"/>
        <item x="0"/>
        <item m="1" x="21"/>
        <item m="1" x="35"/>
        <item m="1" x="26"/>
        <item x="5"/>
        <item m="1" x="40"/>
        <item m="1" x="12"/>
        <item x="6"/>
        <item m="1" x="13"/>
        <item m="1" x="33"/>
        <item m="1" x="10"/>
        <item m="1" x="28"/>
        <item m="1" x="17"/>
        <item m="1" x="19"/>
        <item m="1" x="15"/>
        <item x="1"/>
        <item m="1" x="34"/>
        <item m="1" x="37"/>
        <item t="default"/>
      </items>
    </pivotField>
    <pivotField axis="axisRow" subtotalTop="0" showAll="0" sortType="descending">
      <items count="21">
        <item sd="0" x="3"/>
        <item sd="0" x="1"/>
        <item sd="0" x="6"/>
        <item sd="0" x="4"/>
        <item sd="0" m="1" x="16"/>
        <item sd="0" m="1" x="19"/>
        <item sd="0" m="1" x="10"/>
        <item sd="0" m="1" x="13"/>
        <item sd="0" x="2"/>
        <item sd="0" m="1" x="14"/>
        <item sd="0" x="0"/>
        <item sd="0" x="7"/>
        <item sd="0" m="1" x="11"/>
        <item sd="0" m="1" x="12"/>
        <item sd="0" m="1" x="15"/>
        <item sd="0" x="5"/>
        <item sd="0" m="1" x="18"/>
        <item sd="0" m="1" x="17"/>
        <item sd="0" m="1" x="9"/>
        <item sd="0" m="1" x="8"/>
        <item t="default" sd="0"/>
      </items>
      <autoSortScope>
        <pivotArea dataOnly="0" outline="0" fieldPosition="0">
          <references count="1">
            <reference field="4294967294" count="1" selected="0">
              <x v="0"/>
            </reference>
          </references>
        </pivotArea>
      </autoSortScope>
    </pivotField>
    <pivotField subtotalTop="0" showAll="0"/>
    <pivotField subtotalTop="0" showAll="0">
      <items count="9">
        <item m="1" x="5"/>
        <item m="1" x="6"/>
        <item x="2"/>
        <item x="0"/>
        <item x="3"/>
        <item x="1"/>
        <item x="4"/>
        <item m="1" x="7"/>
        <item t="default"/>
      </items>
    </pivotField>
    <pivotField subtotalTop="0" showAll="0">
      <items count="18">
        <item x="0"/>
        <item x="1"/>
        <item x="2"/>
        <item m="1" x="11"/>
        <item x="3"/>
        <item m="1" x="8"/>
        <item m="1" x="13"/>
        <item m="1" x="15"/>
        <item x="5"/>
        <item m="1" x="12"/>
        <item m="1" x="14"/>
        <item x="6"/>
        <item m="1" x="10"/>
        <item x="4"/>
        <item m="1" x="16"/>
        <item x="7"/>
        <item m="1" x="9"/>
        <item t="default"/>
      </items>
    </pivotField>
    <pivotField subtotalTop="0" showAll="0">
      <items count="16">
        <item m="1" x="14"/>
        <item m="1" x="7"/>
        <item m="1" x="12"/>
        <item x="2"/>
        <item x="0"/>
        <item m="1" x="8"/>
        <item x="4"/>
        <item m="1" x="6"/>
        <item x="3"/>
        <item m="1" x="11"/>
        <item m="1" x="9"/>
        <item m="1" x="10"/>
        <item x="1"/>
        <item m="1" x="13"/>
        <item m="1" x="5"/>
        <item t="default"/>
      </items>
    </pivotField>
    <pivotField subtotalTop="0" showAll="0">
      <items count="4">
        <item x="1"/>
        <item x="0"/>
        <item m="1" x="2"/>
        <item t="default"/>
      </items>
    </pivotField>
    <pivotField subtotalTop="0" showAll="0"/>
    <pivotField subtotalTop="0" showAll="0"/>
    <pivotField subtotalTop="0" showAll="0"/>
    <pivotField subtotalTop="0" showAll="0">
      <items count="5">
        <item m="1" x="3"/>
        <item x="1"/>
        <item x="0"/>
        <item x="2"/>
        <item t="default"/>
      </items>
    </pivotField>
    <pivotField subtotalTop="0" showAll="0"/>
    <pivotField subtotalTop="0" showAll="0"/>
    <pivotField subtotalTop="0" showAll="0"/>
    <pivotField subtotalTop="0" showAll="0"/>
    <pivotField subtotalTop="0" showAll="0"/>
  </pivotFields>
  <rowFields count="3">
    <field x="7"/>
    <field x="6"/>
    <field x="5"/>
  </rowFields>
  <rowItems count="9">
    <i>
      <x v="1"/>
    </i>
    <i>
      <x v="8"/>
    </i>
    <i>
      <x v="10"/>
    </i>
    <i>
      <x/>
    </i>
    <i>
      <x v="2"/>
    </i>
    <i>
      <x v="11"/>
    </i>
    <i>
      <x v="15"/>
    </i>
    <i>
      <x v="3"/>
    </i>
    <i t="grand">
      <x/>
    </i>
  </rowItems>
  <colFields count="1">
    <field x="-2"/>
  </colFields>
  <colItems count="2">
    <i>
      <x/>
    </i>
    <i i="1">
      <x v="1"/>
    </i>
  </colItems>
  <dataFields count="2">
    <dataField name="# of Products" fld="3" subtotal="count" baseField="0" baseItem="0"/>
    <dataField name="% of Products" fld="3" subtotal="count" showDataAs="percentOfTotal" baseField="7" baseItem="1" numFmtId="164"/>
  </dataFields>
  <formats count="7">
    <format dxfId="903">
      <pivotArea type="all" dataOnly="0" outline="0" fieldPosition="0"/>
    </format>
    <format dxfId="902">
      <pivotArea outline="0" collapsedLevelsAreSubtotals="1" fieldPosition="0"/>
    </format>
    <format dxfId="901">
      <pivotArea field="7" type="button" dataOnly="0" labelOnly="1" outline="0" axis="axisRow" fieldPosition="0"/>
    </format>
    <format dxfId="900">
      <pivotArea dataOnly="0" labelOnly="1" fieldPosition="0">
        <references count="1">
          <reference field="7" count="0"/>
        </references>
      </pivotArea>
    </format>
    <format dxfId="899">
      <pivotArea dataOnly="0" labelOnly="1" grandRow="1" outline="0" fieldPosition="0"/>
    </format>
    <format dxfId="898">
      <pivotArea dataOnly="0" labelOnly="1" outline="0" fieldPosition="0">
        <references count="1">
          <reference field="4294967294" count="2">
            <x v="0"/>
            <x v="1"/>
          </reference>
        </references>
      </pivotArea>
    </format>
    <format dxfId="897">
      <pivotArea field="7" type="button" dataOnly="0" labelOnly="1" outline="0" axis="axisRow" fieldPosition="0"/>
    </format>
  </formats>
  <pivotTableStyleInfo name="CJP Pivo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ivotTable3" cacheId="42"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Companies">
  <location ref="F5:F25" firstHeaderRow="1" firstDataRow="1" firstDataCol="1"/>
  <pivotFields count="22">
    <pivotField axis="axisRow" subtotalTop="0" showAll="0">
      <items count="169">
        <item m="1" x="93"/>
        <item m="1" x="134"/>
        <item m="1" x="71"/>
        <item m="1" x="80"/>
        <item m="1" x="88"/>
        <item m="1" x="155"/>
        <item m="1" x="118"/>
        <item m="1" x="127"/>
        <item m="1" x="83"/>
        <item m="1" x="95"/>
        <item m="1" x="105"/>
        <item m="1" x="46"/>
        <item m="1" x="108"/>
        <item m="1" x="160"/>
        <item m="1" x="75"/>
        <item m="1" x="82"/>
        <item m="1" x="154"/>
        <item m="1" x="149"/>
        <item m="1" x="167"/>
        <item m="1" x="98"/>
        <item m="1" x="125"/>
        <item m="1" x="116"/>
        <item m="1" x="117"/>
        <item m="1" x="124"/>
        <item m="1" x="41"/>
        <item m="1" x="73"/>
        <item m="1" x="102"/>
        <item m="1" x="70"/>
        <item m="1" x="40"/>
        <item m="1" x="143"/>
        <item m="1" x="39"/>
        <item m="1" x="148"/>
        <item m="1" x="137"/>
        <item m="1" x="104"/>
        <item m="1" x="55"/>
        <item m="1" x="86"/>
        <item m="1" x="47"/>
        <item m="1" x="19"/>
        <item m="1" x="128"/>
        <item m="1" x="152"/>
        <item m="1" x="140"/>
        <item m="1" x="94"/>
        <item m="1" x="158"/>
        <item m="1" x="126"/>
        <item m="1" x="57"/>
        <item m="1" x="97"/>
        <item m="1" x="79"/>
        <item m="1" x="69"/>
        <item m="1" x="72"/>
        <item m="1" x="123"/>
        <item m="1" x="106"/>
        <item m="1" x="62"/>
        <item m="1" x="109"/>
        <item m="1" x="150"/>
        <item m="1" x="38"/>
        <item m="1" x="42"/>
        <item m="1" x="33"/>
        <item m="1" x="44"/>
        <item m="1" x="49"/>
        <item m="1" x="135"/>
        <item m="1" x="166"/>
        <item m="1" x="145"/>
        <item m="1" x="129"/>
        <item m="1" x="90"/>
        <item m="1" x="121"/>
        <item m="1" x="20"/>
        <item m="1" x="74"/>
        <item m="1" x="141"/>
        <item m="1" x="54"/>
        <item m="1" x="89"/>
        <item m="1" x="27"/>
        <item m="1" x="45"/>
        <item m="1" x="153"/>
        <item m="1" x="25"/>
        <item m="1" x="67"/>
        <item m="1" x="63"/>
        <item m="1" x="31"/>
        <item m="1" x="157"/>
        <item m="1" x="84"/>
        <item m="1" x="37"/>
        <item m="1" x="43"/>
        <item m="1" x="28"/>
        <item m="1" x="112"/>
        <item m="1" x="107"/>
        <item m="1" x="132"/>
        <item m="1" x="30"/>
        <item m="1" x="101"/>
        <item m="1" x="34"/>
        <item m="1" x="130"/>
        <item m="1" x="29"/>
        <item m="1" x="133"/>
        <item m="1" x="77"/>
        <item m="1" x="35"/>
        <item m="1" x="136"/>
        <item m="1" x="50"/>
        <item m="1" x="59"/>
        <item m="1" x="76"/>
        <item m="1" x="139"/>
        <item m="1" x="48"/>
        <item m="1" x="99"/>
        <item m="1" x="36"/>
        <item m="1" x="87"/>
        <item m="1" x="23"/>
        <item m="1" x="115"/>
        <item m="1" x="52"/>
        <item m="1" x="21"/>
        <item m="1" x="32"/>
        <item m="1" x="24"/>
        <item m="1" x="142"/>
        <item m="1" x="111"/>
        <item m="1" x="96"/>
        <item m="1" x="103"/>
        <item m="1" x="147"/>
        <item m="1" x="81"/>
        <item m="1" x="100"/>
        <item m="1" x="64"/>
        <item m="1" x="120"/>
        <item m="1" x="58"/>
        <item m="1" x="165"/>
        <item m="1" x="68"/>
        <item m="1" x="162"/>
        <item m="1" x="161"/>
        <item m="1" x="151"/>
        <item m="1" x="56"/>
        <item m="1" x="122"/>
        <item m="1" x="146"/>
        <item m="1" x="110"/>
        <item m="1" x="113"/>
        <item m="1" x="131"/>
        <item m="1" x="119"/>
        <item m="1" x="66"/>
        <item m="1" x="53"/>
        <item m="1" x="156"/>
        <item m="1" x="22"/>
        <item m="1" x="159"/>
        <item m="1" x="138"/>
        <item m="1" x="163"/>
        <item m="1" x="91"/>
        <item m="1" x="60"/>
        <item m="1" x="85"/>
        <item m="1" x="61"/>
        <item m="1" x="114"/>
        <item m="1" x="26"/>
        <item m="1" x="65"/>
        <item m="1" x="144"/>
        <item m="1" x="51"/>
        <item m="1" x="164"/>
        <item m="1" x="92"/>
        <item m="1" x="78"/>
        <item x="0"/>
        <item x="1"/>
        <item x="2"/>
        <item x="3"/>
        <item x="4"/>
        <item x="5"/>
        <item x="6"/>
        <item x="7"/>
        <item x="8"/>
        <item x="9"/>
        <item x="10"/>
        <item x="11"/>
        <item x="12"/>
        <item x="13"/>
        <item x="14"/>
        <item x="15"/>
        <item x="16"/>
        <item x="17"/>
        <item x="18"/>
        <item t="default"/>
      </items>
    </pivotField>
    <pivotField subtotalTop="0" showAll="0">
      <items count="21">
        <item m="1" x="17"/>
        <item m="1" x="19"/>
        <item x="2"/>
        <item m="1" x="12"/>
        <item m="1" x="16"/>
        <item x="3"/>
        <item m="1" x="9"/>
        <item m="1" x="13"/>
        <item m="1" x="11"/>
        <item x="8"/>
        <item m="1" x="14"/>
        <item x="5"/>
        <item x="6"/>
        <item m="1" x="18"/>
        <item x="7"/>
        <item m="1" x="15"/>
        <item x="1"/>
        <item m="1" x="10"/>
        <item x="4"/>
        <item x="0"/>
        <item t="default"/>
      </items>
    </pivotField>
    <pivotField subtotalTop="0" showAll="0">
      <items count="6">
        <item x="2"/>
        <item x="1"/>
        <item x="0"/>
        <item m="1" x="3"/>
        <item m="1" x="4"/>
        <item t="default"/>
      </items>
    </pivotField>
    <pivotField subtotalTop="0" showAll="0"/>
    <pivotField subtotalTop="0" showAll="0"/>
    <pivotField subtotalTop="0" showAll="0"/>
    <pivotField subtotalTop="0" showAll="0"/>
    <pivotField subtotalTop="0" showAll="0">
      <items count="21">
        <item x="3"/>
        <item x="1"/>
        <item x="6"/>
        <item x="4"/>
        <item m="1" x="16"/>
        <item m="1" x="19"/>
        <item m="1" x="10"/>
        <item x="2"/>
        <item m="1" x="14"/>
        <item x="0"/>
        <item x="7"/>
        <item m="1" x="11"/>
        <item m="1" x="12"/>
        <item m="1" x="15"/>
        <item x="5"/>
        <item m="1" x="18"/>
        <item m="1" x="17"/>
        <item m="1" x="9"/>
        <item m="1" x="13"/>
        <item m="1" x="8"/>
        <item t="default"/>
      </items>
    </pivotField>
    <pivotField subtotalTop="0" showAll="0"/>
    <pivotField subtotalTop="0" showAll="0">
      <items count="9">
        <item m="1" x="5"/>
        <item m="1" x="6"/>
        <item x="2"/>
        <item x="0"/>
        <item x="3"/>
        <item x="1"/>
        <item x="4"/>
        <item m="1" x="7"/>
        <item t="default"/>
      </items>
    </pivotField>
    <pivotField subtotalTop="0" showAll="0">
      <items count="18">
        <item x="0"/>
        <item x="1"/>
        <item x="2"/>
        <item m="1" x="11"/>
        <item x="3"/>
        <item m="1" x="8"/>
        <item m="1" x="13"/>
        <item m="1" x="15"/>
        <item x="5"/>
        <item m="1" x="12"/>
        <item m="1" x="14"/>
        <item x="6"/>
        <item m="1" x="10"/>
        <item x="4"/>
        <item m="1" x="16"/>
        <item x="7"/>
        <item m="1" x="9"/>
        <item t="default"/>
      </items>
    </pivotField>
    <pivotField subtotalTop="0" showAll="0">
      <items count="16">
        <item m="1" x="14"/>
        <item m="1" x="7"/>
        <item m="1" x="12"/>
        <item x="2"/>
        <item x="0"/>
        <item m="1" x="8"/>
        <item x="4"/>
        <item m="1" x="6"/>
        <item x="3"/>
        <item m="1" x="11"/>
        <item m="1" x="9"/>
        <item m="1" x="10"/>
        <item x="1"/>
        <item m="1" x="13"/>
        <item m="1" x="5"/>
        <item t="default"/>
      </items>
    </pivotField>
    <pivotField subtotalTop="0" showAll="0">
      <items count="4">
        <item x="1"/>
        <item x="0"/>
        <item m="1" x="2"/>
        <item t="default"/>
      </items>
    </pivotField>
    <pivotField subtotalTop="0" showAll="0"/>
    <pivotField subtotalTop="0" showAll="0"/>
    <pivotField subtotalTop="0" showAll="0"/>
    <pivotField subtotalTop="0" showAll="0">
      <items count="5">
        <item m="1" x="3"/>
        <item x="1"/>
        <item x="0"/>
        <item x="2"/>
        <item t="default"/>
      </items>
    </pivotField>
    <pivotField subtotalTop="0" showAll="0"/>
    <pivotField subtotalTop="0" showAll="0"/>
    <pivotField subtotalTop="0" showAll="0"/>
    <pivotField subtotalTop="0" showAll="0"/>
    <pivotField subtotalTop="0" showAll="0"/>
  </pivotFields>
  <rowFields count="1">
    <field x="0"/>
  </rowFields>
  <rowItems count="20">
    <i>
      <x v="149"/>
    </i>
    <i>
      <x v="150"/>
    </i>
    <i>
      <x v="151"/>
    </i>
    <i>
      <x v="152"/>
    </i>
    <i>
      <x v="153"/>
    </i>
    <i>
      <x v="154"/>
    </i>
    <i>
      <x v="155"/>
    </i>
    <i>
      <x v="156"/>
    </i>
    <i>
      <x v="157"/>
    </i>
    <i>
      <x v="158"/>
    </i>
    <i>
      <x v="159"/>
    </i>
    <i>
      <x v="160"/>
    </i>
    <i>
      <x v="161"/>
    </i>
    <i>
      <x v="162"/>
    </i>
    <i>
      <x v="163"/>
    </i>
    <i>
      <x v="164"/>
    </i>
    <i>
      <x v="165"/>
    </i>
    <i>
      <x v="166"/>
    </i>
    <i>
      <x v="167"/>
    </i>
    <i t="grand">
      <x/>
    </i>
  </rowItems>
  <colItems count="1">
    <i/>
  </colItems>
  <formats count="14">
    <format dxfId="917">
      <pivotArea field="0" type="button" dataOnly="0" labelOnly="1" outline="0" axis="axisRow" fieldPosition="0"/>
    </format>
    <format dxfId="916">
      <pivotArea type="all" dataOnly="0" outline="0" fieldPosition="0"/>
    </format>
    <format dxfId="915">
      <pivotArea field="0" type="button" dataOnly="0" labelOnly="1" outline="0" axis="axisRow" fieldPosition="0"/>
    </format>
    <format dxfId="914">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13">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912">
      <pivotArea dataOnly="0" labelOnly="1" fieldPosition="0">
        <references count="1">
          <reference field="0" count="42">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reference>
        </references>
      </pivotArea>
    </format>
    <format dxfId="911">
      <pivotArea dataOnly="0" labelOnly="1" grandRow="1" outline="0" fieldPosition="0"/>
    </format>
    <format dxfId="910">
      <pivotArea type="all" dataOnly="0" outline="0" fieldPosition="0"/>
    </format>
    <format dxfId="909">
      <pivotArea field="0" type="button" dataOnly="0" labelOnly="1" outline="0" axis="axisRow" fieldPosition="0"/>
    </format>
    <format dxfId="908">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907">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906">
      <pivotArea dataOnly="0" labelOnly="1" fieldPosition="0">
        <references count="1">
          <reference field="0" count="42">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reference>
        </references>
      </pivotArea>
    </format>
    <format dxfId="905">
      <pivotArea dataOnly="0" labelOnly="1" grandRow="1" outline="0" fieldPosition="0"/>
    </format>
    <format dxfId="904">
      <pivotArea dataOnly="0" labelOnly="1" grandRow="1" outline="0" fieldPosition="0"/>
    </format>
  </formats>
  <pivotTableStyleInfo name="CJP Pivo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42" applyNumberFormats="0" applyBorderFormats="0" applyFontFormats="0" applyPatternFormats="0" applyAlignmentFormats="0" applyWidthHeightFormats="1" dataCaption="Values" updatedVersion="6" minRefreshableVersion="3" itemPrintTitles="1" createdVersion="6" indent="0" compact="0" outline="1" outlineData="1" compactData="0" multipleFieldFilters="0" rowHeaderCaption="Region">
  <location ref="A5:D18" firstHeaderRow="0" firstDataRow="1" firstDataCol="2"/>
  <pivotFields count="22">
    <pivotField compact="0" showAll="0"/>
    <pivotField axis="axisRow" compact="0" showAll="0" sortType="descending">
      <items count="21">
        <item m="1" x="17"/>
        <item m="1" x="19"/>
        <item x="2"/>
        <item m="1" x="12"/>
        <item m="1" x="16"/>
        <item x="3"/>
        <item m="1" x="9"/>
        <item m="1" x="13"/>
        <item m="1" x="11"/>
        <item x="8"/>
        <item m="1" x="14"/>
        <item x="5"/>
        <item x="6"/>
        <item m="1" x="18"/>
        <item x="7"/>
        <item m="1" x="15"/>
        <item x="1"/>
        <item m="1" x="10"/>
        <item x="4"/>
        <item x="0"/>
        <item t="default"/>
      </items>
      <autoSortScope>
        <pivotArea dataOnly="0" outline="0" fieldPosition="0">
          <references count="1">
            <reference field="4294967294" count="1" selected="0">
              <x v="0"/>
            </reference>
          </references>
        </pivotArea>
      </autoSortScope>
    </pivotField>
    <pivotField axis="axisRow" compact="0" showAll="0" sortType="descending">
      <items count="6">
        <item x="2"/>
        <item x="1"/>
        <item x="0"/>
        <item m="1" x="3"/>
        <item m="1" x="4"/>
        <item t="default"/>
      </items>
      <autoSortScope>
        <pivotArea dataOnly="0" outline="0" fieldPosition="0">
          <references count="1">
            <reference field="4294967294" count="1" selected="0">
              <x v="0"/>
            </reference>
          </references>
        </pivotArea>
      </autoSortScope>
    </pivotField>
    <pivotField dataField="1" compact="0" showAll="0"/>
    <pivotField compact="0" showAll="0"/>
    <pivotField compact="0" showAll="0"/>
    <pivotField compact="0" showAll="0"/>
    <pivotField compact="0" showAll="0">
      <items count="21">
        <item x="3"/>
        <item x="1"/>
        <item x="6"/>
        <item x="4"/>
        <item m="1" x="16"/>
        <item m="1" x="19"/>
        <item m="1" x="10"/>
        <item x="2"/>
        <item m="1" x="14"/>
        <item x="0"/>
        <item x="7"/>
        <item m="1" x="11"/>
        <item m="1" x="12"/>
        <item m="1" x="15"/>
        <item x="5"/>
        <item m="1" x="18"/>
        <item m="1" x="17"/>
        <item m="1" x="9"/>
        <item m="1" x="13"/>
        <item m="1" x="8"/>
        <item t="default"/>
      </items>
    </pivotField>
    <pivotField compact="0" showAll="0"/>
    <pivotField compact="0" showAll="0">
      <items count="9">
        <item m="1" x="5"/>
        <item m="1" x="6"/>
        <item x="2"/>
        <item x="0"/>
        <item x="3"/>
        <item x="1"/>
        <item x="4"/>
        <item m="1" x="7"/>
        <item t="default"/>
      </items>
    </pivotField>
    <pivotField compact="0" showAll="0">
      <items count="18">
        <item x="0"/>
        <item x="1"/>
        <item x="2"/>
        <item m="1" x="11"/>
        <item x="3"/>
        <item m="1" x="8"/>
        <item m="1" x="13"/>
        <item m="1" x="15"/>
        <item x="5"/>
        <item m="1" x="12"/>
        <item m="1" x="14"/>
        <item x="6"/>
        <item m="1" x="10"/>
        <item x="4"/>
        <item m="1" x="16"/>
        <item x="7"/>
        <item m="1" x="9"/>
        <item t="default"/>
      </items>
    </pivotField>
    <pivotField compact="0" showAll="0">
      <items count="16">
        <item m="1" x="14"/>
        <item m="1" x="7"/>
        <item m="1" x="12"/>
        <item x="2"/>
        <item x="0"/>
        <item m="1" x="8"/>
        <item x="4"/>
        <item m="1" x="6"/>
        <item x="3"/>
        <item m="1" x="11"/>
        <item m="1" x="9"/>
        <item m="1" x="10"/>
        <item x="1"/>
        <item m="1" x="13"/>
        <item m="1" x="5"/>
        <item t="default"/>
      </items>
    </pivotField>
    <pivotField compact="0" showAll="0">
      <items count="4">
        <item x="1"/>
        <item x="0"/>
        <item m="1" x="2"/>
        <item t="default"/>
      </items>
    </pivotField>
    <pivotField compact="0" showAll="0"/>
    <pivotField compact="0" showAll="0"/>
    <pivotField compact="0" showAll="0"/>
    <pivotField compact="0" showAll="0">
      <items count="5">
        <item m="1" x="3"/>
        <item x="1"/>
        <item x="0"/>
        <item x="2"/>
        <item t="default"/>
      </items>
    </pivotField>
    <pivotField compact="0" showAll="0"/>
    <pivotField compact="0" showAll="0"/>
    <pivotField compact="0" showAll="0"/>
    <pivotField compact="0" showAll="0"/>
    <pivotField compact="0" showAll="0"/>
  </pivotFields>
  <rowFields count="2">
    <field x="2"/>
    <field x="1"/>
  </rowFields>
  <rowItems count="13">
    <i>
      <x v="2"/>
    </i>
    <i r="1">
      <x v="19"/>
    </i>
    <i r="1">
      <x v="2"/>
    </i>
    <i>
      <x v="1"/>
    </i>
    <i r="1">
      <x v="18"/>
    </i>
    <i r="1">
      <x v="16"/>
    </i>
    <i r="1">
      <x v="5"/>
    </i>
    <i r="1">
      <x v="12"/>
    </i>
    <i>
      <x/>
    </i>
    <i r="1">
      <x v="9"/>
    </i>
    <i r="1">
      <x v="14"/>
    </i>
    <i r="1">
      <x v="11"/>
    </i>
    <i t="grand">
      <x/>
    </i>
  </rowItems>
  <colFields count="1">
    <field x="-2"/>
  </colFields>
  <colItems count="2">
    <i>
      <x/>
    </i>
    <i i="1">
      <x v="1"/>
    </i>
  </colItems>
  <dataFields count="2">
    <dataField name="# of Products" fld="3" subtotal="count" baseField="0" baseItem="0"/>
    <dataField name="% of Products" fld="3" subtotal="count" showDataAs="percentOfTotal" baseField="2" baseItem="0" numFmtId="164"/>
  </dataFields>
  <formats count="37">
    <format dxfId="954">
      <pivotArea field="1" type="button" dataOnly="0" labelOnly="1" outline="0" axis="axisRow" fieldPosition="1"/>
    </format>
    <format dxfId="953">
      <pivotArea dataOnly="0" labelOnly="1" outline="0" fieldPosition="0">
        <references count="1">
          <reference field="4294967294" count="2">
            <x v="0"/>
            <x v="1"/>
          </reference>
        </references>
      </pivotArea>
    </format>
    <format dxfId="952">
      <pivotArea field="1" type="button" dataOnly="0" labelOnly="1" outline="0" axis="axisRow" fieldPosition="1"/>
    </format>
    <format dxfId="951">
      <pivotArea dataOnly="0" labelOnly="1" outline="0" fieldPosition="0">
        <references count="1">
          <reference field="4294967294" count="2">
            <x v="0"/>
            <x v="1"/>
          </reference>
        </references>
      </pivotArea>
    </format>
    <format dxfId="950">
      <pivotArea field="1" type="button" dataOnly="0" labelOnly="1" outline="0" axis="axisRow" fieldPosition="1"/>
    </format>
    <format dxfId="949">
      <pivotArea dataOnly="0" labelOnly="1" outline="0" fieldPosition="0">
        <references count="1">
          <reference field="4294967294" count="2">
            <x v="0"/>
            <x v="1"/>
          </reference>
        </references>
      </pivotArea>
    </format>
    <format dxfId="948">
      <pivotArea dataOnly="0" labelOnly="1" outline="0" fieldPosition="0">
        <references count="1">
          <reference field="4294967294" count="2">
            <x v="0"/>
            <x v="1"/>
          </reference>
        </references>
      </pivotArea>
    </format>
    <format dxfId="947">
      <pivotArea dataOnly="0" labelOnly="1" outline="0" fieldPosition="0">
        <references count="1">
          <reference field="4294967294" count="2">
            <x v="0"/>
            <x v="1"/>
          </reference>
        </references>
      </pivotArea>
    </format>
    <format dxfId="946">
      <pivotArea dataOnly="0" labelOnly="1" outline="0" fieldPosition="0">
        <references count="1">
          <reference field="4294967294" count="2">
            <x v="0"/>
            <x v="1"/>
          </reference>
        </references>
      </pivotArea>
    </format>
    <format dxfId="945">
      <pivotArea field="1" type="button" dataOnly="0" labelOnly="1" outline="0" axis="axisRow" fieldPosition="1"/>
    </format>
    <format dxfId="944">
      <pivotArea type="all" dataOnly="0" outline="0" fieldPosition="0"/>
    </format>
    <format dxfId="943">
      <pivotArea outline="0" collapsedLevelsAreSubtotals="1" fieldPosition="0"/>
    </format>
    <format dxfId="942">
      <pivotArea field="2" type="button" dataOnly="0" labelOnly="1" outline="0" axis="axisRow" fieldPosition="0"/>
    </format>
    <format dxfId="941">
      <pivotArea field="1" type="button" dataOnly="0" labelOnly="1" outline="0" axis="axisRow" fieldPosition="1"/>
    </format>
    <format dxfId="940">
      <pivotArea dataOnly="0" labelOnly="1" outline="0" fieldPosition="0">
        <references count="1">
          <reference field="2" count="0"/>
        </references>
      </pivotArea>
    </format>
    <format dxfId="939">
      <pivotArea dataOnly="0" labelOnly="1" grandRow="1" outline="0" fieldPosition="0"/>
    </format>
    <format dxfId="938">
      <pivotArea dataOnly="0" labelOnly="1" outline="0" fieldPosition="0">
        <references count="2">
          <reference field="1" count="2">
            <x v="2"/>
            <x v="19"/>
          </reference>
          <reference field="2" count="1" selected="0">
            <x v="2"/>
          </reference>
        </references>
      </pivotArea>
    </format>
    <format dxfId="937">
      <pivotArea dataOnly="0" labelOnly="1" outline="0" fieldPosition="0">
        <references count="2">
          <reference field="1" count="10">
            <x v="4"/>
            <x v="5"/>
            <x v="6"/>
            <x v="8"/>
            <x v="10"/>
            <x v="12"/>
            <x v="13"/>
            <x v="15"/>
            <x v="16"/>
            <x v="18"/>
          </reference>
          <reference field="2" count="1" selected="0">
            <x v="1"/>
          </reference>
        </references>
      </pivotArea>
    </format>
    <format dxfId="936">
      <pivotArea dataOnly="0" labelOnly="1" outline="0" fieldPosition="0">
        <references count="2">
          <reference field="1" count="6">
            <x v="3"/>
            <x v="7"/>
            <x v="9"/>
            <x v="11"/>
            <x v="14"/>
            <x v="17"/>
          </reference>
          <reference field="2" count="1" selected="0">
            <x v="0"/>
          </reference>
        </references>
      </pivotArea>
    </format>
    <format dxfId="935">
      <pivotArea dataOnly="0" labelOnly="1" outline="0" fieldPosition="0">
        <references count="2">
          <reference field="1" count="1">
            <x v="1"/>
          </reference>
          <reference field="2" count="1" selected="0">
            <x v="3"/>
          </reference>
        </references>
      </pivotArea>
    </format>
    <format dxfId="934">
      <pivotArea dataOnly="0" labelOnly="1" outline="0" fieldPosition="0">
        <references count="2">
          <reference field="1" count="1">
            <x v="0"/>
          </reference>
          <reference field="2" count="1" selected="0">
            <x v="4"/>
          </reference>
        </references>
      </pivotArea>
    </format>
    <format dxfId="933">
      <pivotArea dataOnly="0" labelOnly="1" outline="0" fieldPosition="0">
        <references count="1">
          <reference field="4294967294" count="2">
            <x v="0"/>
            <x v="1"/>
          </reference>
        </references>
      </pivotArea>
    </format>
    <format dxfId="932">
      <pivotArea dataOnly="0" labelOnly="1" outline="0" fieldPosition="0">
        <references count="1">
          <reference field="4294967294" count="2">
            <x v="0"/>
            <x v="1"/>
          </reference>
        </references>
      </pivotArea>
    </format>
    <format dxfId="931">
      <pivotArea dataOnly="0" labelOnly="1" outline="0" fieldPosition="0">
        <references count="1">
          <reference field="4294967294" count="2">
            <x v="0"/>
            <x v="1"/>
          </reference>
        </references>
      </pivotArea>
    </format>
    <format dxfId="930">
      <pivotArea field="2" type="button" dataOnly="0" labelOnly="1" outline="0" axis="axisRow" fieldPosition="0"/>
    </format>
    <format dxfId="929">
      <pivotArea type="all" dataOnly="0" outline="0" fieldPosition="0"/>
    </format>
    <format dxfId="928">
      <pivotArea outline="0" collapsedLevelsAreSubtotals="1" fieldPosition="0"/>
    </format>
    <format dxfId="927">
      <pivotArea field="2" type="button" dataOnly="0" labelOnly="1" outline="0" axis="axisRow" fieldPosition="0"/>
    </format>
    <format dxfId="926">
      <pivotArea field="1" type="button" dataOnly="0" labelOnly="1" outline="0" axis="axisRow" fieldPosition="1"/>
    </format>
    <format dxfId="925">
      <pivotArea dataOnly="0" labelOnly="1" outline="0" fieldPosition="0">
        <references count="1">
          <reference field="2" count="0"/>
        </references>
      </pivotArea>
    </format>
    <format dxfId="924">
      <pivotArea dataOnly="0" labelOnly="1" grandRow="1" outline="0" fieldPosition="0"/>
    </format>
    <format dxfId="923">
      <pivotArea dataOnly="0" labelOnly="1" outline="0" fieldPosition="0">
        <references count="2">
          <reference field="1" count="2">
            <x v="2"/>
            <x v="19"/>
          </reference>
          <reference field="2" count="1" selected="0">
            <x v="2"/>
          </reference>
        </references>
      </pivotArea>
    </format>
    <format dxfId="922">
      <pivotArea dataOnly="0" labelOnly="1" outline="0" fieldPosition="0">
        <references count="2">
          <reference field="1" count="10">
            <x v="4"/>
            <x v="5"/>
            <x v="6"/>
            <x v="8"/>
            <x v="10"/>
            <x v="12"/>
            <x v="13"/>
            <x v="15"/>
            <x v="16"/>
            <x v="18"/>
          </reference>
          <reference field="2" count="1" selected="0">
            <x v="1"/>
          </reference>
        </references>
      </pivotArea>
    </format>
    <format dxfId="921">
      <pivotArea dataOnly="0" labelOnly="1" outline="0" fieldPosition="0">
        <references count="2">
          <reference field="1" count="6">
            <x v="3"/>
            <x v="7"/>
            <x v="9"/>
            <x v="11"/>
            <x v="14"/>
            <x v="17"/>
          </reference>
          <reference field="2" count="1" selected="0">
            <x v="0"/>
          </reference>
        </references>
      </pivotArea>
    </format>
    <format dxfId="920">
      <pivotArea dataOnly="0" labelOnly="1" outline="0" fieldPosition="0">
        <references count="2">
          <reference field="1" count="1">
            <x v="1"/>
          </reference>
          <reference field="2" count="1" selected="0">
            <x v="3"/>
          </reference>
        </references>
      </pivotArea>
    </format>
    <format dxfId="919">
      <pivotArea dataOnly="0" labelOnly="1" outline="0" fieldPosition="0">
        <references count="2">
          <reference field="1" count="1">
            <x v="0"/>
          </reference>
          <reference field="2" count="1" selected="0">
            <x v="4"/>
          </reference>
        </references>
      </pivotArea>
    </format>
    <format dxfId="918">
      <pivotArea dataOnly="0" labelOnly="1" outline="0" fieldPosition="0">
        <references count="1">
          <reference field="4294967294" count="2">
            <x v="0"/>
            <x v="1"/>
          </reference>
        </references>
      </pivotArea>
    </format>
  </formats>
  <pivotTableStyleInfo name="CJP Pivo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4000000}" name="PivotTable6" cacheId="42"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Vectors" colHeaderCaption="Tech">
  <location ref="P3:V14" firstHeaderRow="1" firstDataRow="3" firstDataCol="1"/>
  <pivotFields count="22">
    <pivotField showAll="0"/>
    <pivotField showAll="0">
      <items count="21">
        <item m="1" x="17"/>
        <item m="1" x="19"/>
        <item x="2"/>
        <item m="1" x="12"/>
        <item m="1" x="16"/>
        <item x="3"/>
        <item m="1" x="9"/>
        <item m="1" x="13"/>
        <item m="1" x="11"/>
        <item x="8"/>
        <item m="1" x="14"/>
        <item x="5"/>
        <item x="6"/>
        <item m="1" x="18"/>
        <item x="7"/>
        <item m="1" x="15"/>
        <item x="1"/>
        <item m="1" x="10"/>
        <item x="4"/>
        <item x="0"/>
        <item t="default"/>
      </items>
    </pivotField>
    <pivotField showAll="0">
      <items count="6">
        <item x="2"/>
        <item x="1"/>
        <item x="0"/>
        <item m="1" x="3"/>
        <item m="1" x="4"/>
        <item t="default"/>
      </items>
    </pivotField>
    <pivotField dataField="1" showAll="0"/>
    <pivotField showAll="0"/>
    <pivotField showAll="0"/>
    <pivotField showAll="0"/>
    <pivotField showAll="0">
      <items count="21">
        <item x="3"/>
        <item x="1"/>
        <item x="6"/>
        <item x="4"/>
        <item m="1" x="16"/>
        <item m="1" x="19"/>
        <item m="1" x="10"/>
        <item x="2"/>
        <item m="1" x="14"/>
        <item x="0"/>
        <item x="7"/>
        <item m="1" x="11"/>
        <item m="1" x="12"/>
        <item m="1" x="15"/>
        <item x="5"/>
        <item m="1" x="18"/>
        <item m="1" x="17"/>
        <item m="1" x="9"/>
        <item m="1" x="13"/>
        <item m="1" x="8"/>
        <item t="default"/>
      </items>
    </pivotField>
    <pivotField showAll="0"/>
    <pivotField showAll="0">
      <items count="9">
        <item m="1" x="5"/>
        <item m="1" x="6"/>
        <item x="2"/>
        <item x="0"/>
        <item x="3"/>
        <item x="1"/>
        <item x="4"/>
        <item m="1" x="7"/>
        <item t="default"/>
      </items>
    </pivotField>
    <pivotField axis="axisRow" showAll="0" sortType="descending">
      <items count="18">
        <item x="0"/>
        <item x="1"/>
        <item x="2"/>
        <item m="1" x="11"/>
        <item x="3"/>
        <item m="1" x="8"/>
        <item m="1" x="13"/>
        <item m="1" x="15"/>
        <item x="5"/>
        <item m="1" x="12"/>
        <item m="1" x="14"/>
        <item x="6"/>
        <item m="1" x="10"/>
        <item x="4"/>
        <item m="1" x="16"/>
        <item x="7"/>
        <item m="1" x="9"/>
        <item t="default"/>
      </items>
      <autoSortScope>
        <pivotArea dataOnly="0" outline="0" fieldPosition="0">
          <references count="1">
            <reference field="4294967294" count="1" selected="0">
              <x v="0"/>
            </reference>
          </references>
        </pivotArea>
      </autoSortScope>
    </pivotField>
    <pivotField showAll="0">
      <items count="16">
        <item m="1" x="14"/>
        <item m="1" x="7"/>
        <item m="1" x="12"/>
        <item x="2"/>
        <item x="0"/>
        <item m="1" x="8"/>
        <item x="4"/>
        <item m="1" x="6"/>
        <item x="3"/>
        <item m="1" x="11"/>
        <item m="1" x="9"/>
        <item m="1" x="10"/>
        <item x="1"/>
        <item m="1" x="13"/>
        <item m="1" x="5"/>
        <item t="default"/>
      </items>
    </pivotField>
    <pivotField axis="axisCol" showAll="0">
      <items count="4">
        <item x="1"/>
        <item x="0"/>
        <item m="1" x="2"/>
        <item t="default"/>
      </items>
    </pivotField>
    <pivotField showAll="0"/>
    <pivotField showAll="0"/>
    <pivotField showAll="0"/>
    <pivotField showAll="0">
      <items count="5">
        <item m="1" x="3"/>
        <item x="1"/>
        <item x="0"/>
        <item x="2"/>
        <item t="default"/>
      </items>
    </pivotField>
    <pivotField showAll="0"/>
    <pivotField showAll="0"/>
    <pivotField showAll="0"/>
    <pivotField showAll="0"/>
    <pivotField showAll="0"/>
  </pivotFields>
  <rowFields count="1">
    <field x="10"/>
  </rowFields>
  <rowItems count="9">
    <i>
      <x v="1"/>
    </i>
    <i>
      <x v="2"/>
    </i>
    <i>
      <x v="4"/>
    </i>
    <i>
      <x v="15"/>
    </i>
    <i>
      <x v="13"/>
    </i>
    <i>
      <x v="8"/>
    </i>
    <i>
      <x/>
    </i>
    <i>
      <x v="11"/>
    </i>
    <i t="grand">
      <x/>
    </i>
  </rowItems>
  <colFields count="2">
    <field x="-2"/>
    <field x="12"/>
  </colFields>
  <colItems count="6">
    <i>
      <x/>
      <x/>
    </i>
    <i r="1">
      <x v="1"/>
    </i>
    <i i="1">
      <x v="1"/>
      <x/>
    </i>
    <i r="1" i="1">
      <x v="1"/>
    </i>
    <i t="grand">
      <x/>
    </i>
    <i t="grand" i="1">
      <x/>
    </i>
  </colItems>
  <dataFields count="2">
    <dataField name="# of Products" fld="3" subtotal="count" baseField="0" baseItem="0"/>
    <dataField name="% of Products" fld="3" subtotal="count" showDataAs="percentOfTotal" baseField="10" baseItem="1" numFmtId="164"/>
  </dataFields>
  <formats count="51">
    <format dxfId="1005">
      <pivotArea collapsedLevelsAreSubtotals="1" fieldPosition="0">
        <references count="3">
          <reference field="4294967294" count="1" selected="0">
            <x v="0"/>
          </reference>
          <reference field="10" count="0"/>
          <reference field="12" count="1" selected="0">
            <x v="2"/>
          </reference>
        </references>
      </pivotArea>
    </format>
    <format dxfId="1004">
      <pivotArea collapsedLevelsAreSubtotals="1" fieldPosition="0">
        <references count="3">
          <reference field="4294967294" count="1" selected="0">
            <x v="1"/>
          </reference>
          <reference field="10" count="0"/>
          <reference field="12" count="1" selected="0">
            <x v="2"/>
          </reference>
        </references>
      </pivotArea>
    </format>
    <format dxfId="1003">
      <pivotArea dataOnly="0" labelOnly="1" fieldPosition="0">
        <references count="2">
          <reference field="4294967294" count="1" selected="0">
            <x v="1"/>
          </reference>
          <reference field="12" count="1">
            <x v="0"/>
          </reference>
        </references>
      </pivotArea>
    </format>
    <format dxfId="1002">
      <pivotArea dataOnly="0" labelOnly="1" fieldPosition="0">
        <references count="2">
          <reference field="4294967294" count="1" selected="0">
            <x v="1"/>
          </reference>
          <reference field="12" count="1">
            <x v="1"/>
          </reference>
        </references>
      </pivotArea>
    </format>
    <format dxfId="1001">
      <pivotArea dataOnly="0" labelOnly="1" fieldPosition="0">
        <references count="2">
          <reference field="4294967294" count="1" selected="0">
            <x v="0"/>
          </reference>
          <reference field="12" count="1">
            <x v="1"/>
          </reference>
        </references>
      </pivotArea>
    </format>
    <format dxfId="1000">
      <pivotArea dataOnly="0" labelOnly="1" fieldPosition="0">
        <references count="2">
          <reference field="4294967294" count="1" selected="0">
            <x v="0"/>
          </reference>
          <reference field="12" count="1">
            <x v="0"/>
          </reference>
        </references>
      </pivotArea>
    </format>
    <format dxfId="999">
      <pivotArea collapsedLevelsAreSubtotals="1" fieldPosition="0">
        <references count="3">
          <reference field="4294967294" count="1" selected="0">
            <x v="0"/>
          </reference>
          <reference field="10" count="0"/>
          <reference field="12" count="1" selected="0">
            <x v="2"/>
          </reference>
        </references>
      </pivotArea>
    </format>
    <format dxfId="998">
      <pivotArea collapsedLevelsAreSubtotals="1" fieldPosition="0">
        <references count="3">
          <reference field="4294967294" count="1" selected="0">
            <x v="1"/>
          </reference>
          <reference field="10" count="0"/>
          <reference field="12" count="1" selected="0">
            <x v="2"/>
          </reference>
        </references>
      </pivotArea>
    </format>
    <format dxfId="997">
      <pivotArea dataOnly="0" labelOnly="1" fieldPosition="0">
        <references count="2">
          <reference field="4294967294" count="1" selected="0">
            <x v="0"/>
          </reference>
          <reference field="12" count="1">
            <x v="2"/>
          </reference>
        </references>
      </pivotArea>
    </format>
    <format dxfId="996">
      <pivotArea dataOnly="0" labelOnly="1" fieldPosition="0">
        <references count="2">
          <reference field="4294967294" count="1" selected="0">
            <x v="0"/>
          </reference>
          <reference field="12" count="0"/>
        </references>
      </pivotArea>
    </format>
    <format dxfId="995">
      <pivotArea dataOnly="0" labelOnly="1" fieldPosition="0">
        <references count="2">
          <reference field="4294967294" count="1" selected="0">
            <x v="1"/>
          </reference>
          <reference field="12" count="0"/>
        </references>
      </pivotArea>
    </format>
    <format dxfId="994">
      <pivotArea dataOnly="0" labelOnly="1" outline="0" offset="IV256" fieldPosition="0">
        <references count="1">
          <reference field="4294967294" count="1">
            <x v="0"/>
          </reference>
        </references>
      </pivotArea>
    </format>
    <format dxfId="993">
      <pivotArea dataOnly="0" labelOnly="1" outline="0" fieldPosition="0">
        <references count="1">
          <reference field="4294967294" count="1">
            <x v="1"/>
          </reference>
        </references>
      </pivotArea>
    </format>
    <format dxfId="992">
      <pivotArea dataOnly="0" labelOnly="1" outline="0" fieldPosition="0">
        <references count="1">
          <reference field="4294967294" count="1">
            <x v="0"/>
          </reference>
        </references>
      </pivotArea>
    </format>
    <format dxfId="991">
      <pivotArea field="10" type="button" dataOnly="0" labelOnly="1" outline="0" axis="axisRow" fieldPosition="0"/>
    </format>
    <format dxfId="990">
      <pivotArea field="-2" type="button" dataOnly="0" labelOnly="1" outline="0" axis="axisCol" fieldPosition="0"/>
    </format>
    <format dxfId="989">
      <pivotArea type="all" dataOnly="0" outline="0" fieldPosition="0"/>
    </format>
    <format dxfId="988">
      <pivotArea outline="0" collapsedLevelsAreSubtotals="1" fieldPosition="0"/>
    </format>
    <format dxfId="987">
      <pivotArea type="origin" dataOnly="0" labelOnly="1" outline="0" fieldPosition="0"/>
    </format>
    <format dxfId="986">
      <pivotArea field="-2" type="button" dataOnly="0" labelOnly="1" outline="0" axis="axisCol" fieldPosition="0"/>
    </format>
    <format dxfId="985">
      <pivotArea field="12" type="button" dataOnly="0" labelOnly="1" outline="0" axis="axisCol" fieldPosition="1"/>
    </format>
    <format dxfId="984">
      <pivotArea type="topRight" dataOnly="0" labelOnly="1" outline="0" fieldPosition="0"/>
    </format>
    <format dxfId="983">
      <pivotArea field="10" type="button" dataOnly="0" labelOnly="1" outline="0" axis="axisRow" fieldPosition="0"/>
    </format>
    <format dxfId="982">
      <pivotArea dataOnly="0" labelOnly="1" fieldPosition="0">
        <references count="1">
          <reference field="10" count="0"/>
        </references>
      </pivotArea>
    </format>
    <format dxfId="981">
      <pivotArea dataOnly="0" labelOnly="1" grandRow="1" outline="0" fieldPosition="0"/>
    </format>
    <format dxfId="980">
      <pivotArea dataOnly="0" labelOnly="1" outline="0" fieldPosition="0">
        <references count="1">
          <reference field="4294967294" count="2">
            <x v="0"/>
            <x v="1"/>
          </reference>
        </references>
      </pivotArea>
    </format>
    <format dxfId="979">
      <pivotArea field="12" dataOnly="0" labelOnly="1" grandCol="1" outline="0" axis="axisCol" fieldPosition="1">
        <references count="1">
          <reference field="4294967294" count="1" selected="0">
            <x v="0"/>
          </reference>
        </references>
      </pivotArea>
    </format>
    <format dxfId="978">
      <pivotArea field="12" dataOnly="0" labelOnly="1" grandCol="1" outline="0" axis="axisCol" fieldPosition="1">
        <references count="1">
          <reference field="4294967294" count="1" selected="0">
            <x v="1"/>
          </reference>
        </references>
      </pivotArea>
    </format>
    <format dxfId="977">
      <pivotArea field="12" dataOnly="0" labelOnly="1" grandCol="1" outline="0" axis="axisCol" fieldPosition="1">
        <references count="1">
          <reference field="4294967294" count="1" selected="0">
            <x v="0"/>
          </reference>
        </references>
      </pivotArea>
    </format>
    <format dxfId="976">
      <pivotArea field="12" dataOnly="0" labelOnly="1" grandCol="1" outline="0" axis="axisCol" fieldPosition="1">
        <references count="1">
          <reference field="4294967294" count="1" selected="0">
            <x v="1"/>
          </reference>
        </references>
      </pivotArea>
    </format>
    <format dxfId="975">
      <pivotArea dataOnly="0" labelOnly="1" fieldPosition="0">
        <references count="2">
          <reference field="4294967294" count="1" selected="0">
            <x v="0"/>
          </reference>
          <reference field="12" count="0"/>
        </references>
      </pivotArea>
    </format>
    <format dxfId="974">
      <pivotArea dataOnly="0" labelOnly="1" fieldPosition="0">
        <references count="2">
          <reference field="4294967294" count="1" selected="0">
            <x v="1"/>
          </reference>
          <reference field="12" count="0"/>
        </references>
      </pivotArea>
    </format>
    <format dxfId="973">
      <pivotArea dataOnly="0" labelOnly="1" outline="0" offset="IV256" fieldPosition="0">
        <references count="1">
          <reference field="4294967294" count="1">
            <x v="1"/>
          </reference>
        </references>
      </pivotArea>
    </format>
    <format dxfId="972">
      <pivotArea dataOnly="0" labelOnly="1" fieldPosition="0">
        <references count="2">
          <reference field="4294967294" count="1" selected="0">
            <x v="1"/>
          </reference>
          <reference field="12" count="1">
            <x v="2"/>
          </reference>
        </references>
      </pivotArea>
    </format>
    <format dxfId="971">
      <pivotArea field="12" dataOnly="0" labelOnly="1" grandCol="1" outline="0" axis="axisCol" fieldPosition="1">
        <references count="1">
          <reference field="4294967294" count="1" selected="0">
            <x v="0"/>
          </reference>
        </references>
      </pivotArea>
    </format>
    <format dxfId="970">
      <pivotArea field="12" dataOnly="0" labelOnly="1" grandCol="1" outline="0" axis="axisCol" fieldPosition="1">
        <references count="1">
          <reference field="4294967294" count="1" selected="0">
            <x v="1"/>
          </reference>
        </references>
      </pivotArea>
    </format>
    <format dxfId="969">
      <pivotArea type="origin" dataOnly="0" labelOnly="1" outline="0" offset="A1" fieldPosition="0"/>
    </format>
    <format dxfId="968">
      <pivotArea field="-2" type="button" dataOnly="0" labelOnly="1" outline="0" axis="axisCol" fieldPosition="0"/>
    </format>
    <format dxfId="967">
      <pivotArea field="12" type="button" dataOnly="0" labelOnly="1" outline="0" axis="axisCol" fieldPosition="1"/>
    </format>
    <format dxfId="966">
      <pivotArea type="topRight" dataOnly="0" labelOnly="1" outline="0" fieldPosition="0"/>
    </format>
    <format dxfId="965">
      <pivotArea type="origin" dataOnly="0" labelOnly="1" outline="0" fieldPosition="0"/>
    </format>
    <format dxfId="964">
      <pivotArea field="-2" type="button" dataOnly="0" labelOnly="1" outline="0" axis="axisCol" fieldPosition="0"/>
    </format>
    <format dxfId="963">
      <pivotArea field="12" type="button" dataOnly="0" labelOnly="1" outline="0" axis="axisCol" fieldPosition="1"/>
    </format>
    <format dxfId="962">
      <pivotArea type="topRight" dataOnly="0" labelOnly="1" outline="0" fieldPosition="0"/>
    </format>
    <format dxfId="961">
      <pivotArea type="origin" dataOnly="0" labelOnly="1" outline="0" offset="A1" fieldPosition="0"/>
    </format>
    <format dxfId="960">
      <pivotArea field="-2" type="button" dataOnly="0" labelOnly="1" outline="0" axis="axisCol" fieldPosition="0"/>
    </format>
    <format dxfId="959">
      <pivotArea field="12" type="button" dataOnly="0" labelOnly="1" outline="0" axis="axisCol" fieldPosition="1"/>
    </format>
    <format dxfId="958">
      <pivotArea type="topRight" dataOnly="0" labelOnly="1" outline="0" fieldPosition="0"/>
    </format>
    <format dxfId="957">
      <pivotArea field="-2" type="button" dataOnly="0" labelOnly="1" outline="0" axis="axisCol" fieldPosition="0"/>
    </format>
    <format dxfId="956">
      <pivotArea field="-2" type="button" dataOnly="0" labelOnly="1" outline="0" axis="axisCol" fieldPosition="0"/>
    </format>
    <format dxfId="955">
      <pivotArea field="10" grandCol="1" collapsedLevelsAreSubtotals="1" axis="axisRow" fieldPosition="0">
        <references count="2">
          <reference field="4294967294" count="2" selected="0">
            <x v="0"/>
            <x v="1"/>
          </reference>
          <reference field="10" count="0"/>
        </references>
      </pivotArea>
    </format>
  </formats>
  <pivotTableStyleInfo name="CJP Pivot" showRowHeaders="1" showColHeaders="1" showRowStripes="1"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PivotTable5" cacheId="42" applyNumberFormats="0" applyBorderFormats="0" applyFontFormats="0" applyPatternFormats="0" applyAlignmentFormats="0" applyWidthHeightFormats="1" dataCaption="Values" updatedVersion="6" minRefreshableVersion="3" itemPrintTitles="1" createdVersion="6" indent="0" outline="1" outlineData="1" multipleFieldFilters="0" rowHeaderCaption="Dev Phase">
  <location ref="L5:N11" firstHeaderRow="0" firstDataRow="1" firstDataCol="1"/>
  <pivotFields count="22">
    <pivotField subtotalTop="0" showAll="0"/>
    <pivotField subtotalTop="0" showAll="0">
      <items count="21">
        <item m="1" x="17"/>
        <item m="1" x="19"/>
        <item x="2"/>
        <item m="1" x="12"/>
        <item m="1" x="16"/>
        <item x="3"/>
        <item m="1" x="9"/>
        <item m="1" x="13"/>
        <item m="1" x="11"/>
        <item x="8"/>
        <item m="1" x="14"/>
        <item x="5"/>
        <item x="6"/>
        <item m="1" x="18"/>
        <item x="7"/>
        <item m="1" x="15"/>
        <item x="1"/>
        <item m="1" x="10"/>
        <item x="4"/>
        <item x="0"/>
        <item t="default"/>
      </items>
    </pivotField>
    <pivotField subtotalTop="0" showAll="0">
      <items count="6">
        <item x="2"/>
        <item x="1"/>
        <item x="0"/>
        <item m="1" x="3"/>
        <item m="1" x="4"/>
        <item t="default"/>
      </items>
    </pivotField>
    <pivotField dataField="1" subtotalTop="0" showAll="0"/>
    <pivotField subtotalTop="0" showAll="0"/>
    <pivotField subtotalTop="0" showAll="0"/>
    <pivotField subtotalTop="0" showAll="0"/>
    <pivotField subtotalTop="0" showAll="0">
      <items count="21">
        <item x="3"/>
        <item x="1"/>
        <item x="6"/>
        <item x="4"/>
        <item m="1" x="16"/>
        <item m="1" x="19"/>
        <item m="1" x="10"/>
        <item x="2"/>
        <item m="1" x="14"/>
        <item x="0"/>
        <item x="7"/>
        <item m="1" x="11"/>
        <item m="1" x="12"/>
        <item m="1" x="15"/>
        <item x="5"/>
        <item m="1" x="18"/>
        <item m="1" x="17"/>
        <item m="1" x="9"/>
        <item m="1" x="13"/>
        <item m="1" x="8"/>
        <item t="default"/>
      </items>
    </pivotField>
    <pivotField axis="axisRow" subtotalTop="0" showAll="0">
      <items count="14">
        <item m="1" x="11"/>
        <item m="1" x="10"/>
        <item x="2"/>
        <item x="3"/>
        <item m="1" x="12"/>
        <item x="0"/>
        <item m="1" x="8"/>
        <item x="4"/>
        <item m="1" x="7"/>
        <item m="1" x="9"/>
        <item x="1"/>
        <item x="5"/>
        <item m="1" x="6"/>
        <item t="default"/>
      </items>
    </pivotField>
    <pivotField axis="axisRow" subtotalTop="0" showAll="0" sortType="ascending">
      <items count="9">
        <item sd="0" m="1" x="5"/>
        <item sd="0" m="1" x="6"/>
        <item sd="0" x="2"/>
        <item sd="0" x="0"/>
        <item sd="0" x="3"/>
        <item sd="0" x="1"/>
        <item sd="0" x="4"/>
        <item m="1" x="7"/>
        <item t="default" sd="0"/>
      </items>
    </pivotField>
    <pivotField subtotalTop="0" showAll="0">
      <items count="18">
        <item x="0"/>
        <item x="1"/>
        <item x="2"/>
        <item m="1" x="11"/>
        <item x="3"/>
        <item m="1" x="8"/>
        <item m="1" x="13"/>
        <item m="1" x="15"/>
        <item x="5"/>
        <item m="1" x="12"/>
        <item m="1" x="14"/>
        <item x="6"/>
        <item m="1" x="10"/>
        <item x="4"/>
        <item m="1" x="16"/>
        <item x="7"/>
        <item m="1" x="9"/>
        <item t="default"/>
      </items>
    </pivotField>
    <pivotField subtotalTop="0" showAll="0">
      <items count="16">
        <item m="1" x="14"/>
        <item m="1" x="7"/>
        <item m="1" x="12"/>
        <item x="2"/>
        <item x="0"/>
        <item m="1" x="8"/>
        <item x="4"/>
        <item m="1" x="6"/>
        <item x="3"/>
        <item m="1" x="11"/>
        <item m="1" x="9"/>
        <item m="1" x="10"/>
        <item x="1"/>
        <item m="1" x="13"/>
        <item m="1" x="5"/>
        <item t="default"/>
      </items>
    </pivotField>
    <pivotField subtotalTop="0" showAll="0">
      <items count="4">
        <item x="1"/>
        <item x="0"/>
        <item m="1" x="2"/>
        <item t="default"/>
      </items>
    </pivotField>
    <pivotField subtotalTop="0" showAll="0"/>
    <pivotField subtotalTop="0" showAll="0"/>
    <pivotField subtotalTop="0" showAll="0"/>
    <pivotField subtotalTop="0" showAll="0">
      <items count="5">
        <item m="1" x="3"/>
        <item x="1"/>
        <item x="0"/>
        <item x="2"/>
        <item t="default"/>
      </items>
    </pivotField>
    <pivotField subtotalTop="0" showAll="0"/>
    <pivotField subtotalTop="0" showAll="0"/>
    <pivotField subtotalTop="0" showAll="0"/>
    <pivotField subtotalTop="0" showAll="0"/>
    <pivotField subtotalTop="0" showAll="0"/>
  </pivotFields>
  <rowFields count="2">
    <field x="9"/>
    <field x="8"/>
  </rowFields>
  <rowItems count="6">
    <i>
      <x v="2"/>
    </i>
    <i>
      <x v="3"/>
    </i>
    <i>
      <x v="4"/>
    </i>
    <i>
      <x v="5"/>
    </i>
    <i>
      <x v="6"/>
    </i>
    <i t="grand">
      <x/>
    </i>
  </rowItems>
  <colFields count="1">
    <field x="-2"/>
  </colFields>
  <colItems count="2">
    <i>
      <x/>
    </i>
    <i i="1">
      <x v="1"/>
    </i>
  </colItems>
  <dataFields count="2">
    <dataField name="# of Products" fld="3" subtotal="count" baseField="0" baseItem="0"/>
    <dataField name="% of Products" fld="3" subtotal="count" showDataAs="percentOfTotal" baseField="9" baseItem="0" numFmtId="164"/>
  </dataFields>
  <formats count="7">
    <format dxfId="1012">
      <pivotArea field="9" type="button" dataOnly="0" labelOnly="1" outline="0" axis="axisRow" fieldPosition="0"/>
    </format>
    <format dxfId="1011">
      <pivotArea type="all" dataOnly="0" outline="0" fieldPosition="0"/>
    </format>
    <format dxfId="1010">
      <pivotArea outline="0" collapsedLevelsAreSubtotals="1" fieldPosition="0"/>
    </format>
    <format dxfId="1009">
      <pivotArea field="9" type="button" dataOnly="0" labelOnly="1" outline="0" axis="axisRow" fieldPosition="0"/>
    </format>
    <format dxfId="1008">
      <pivotArea dataOnly="0" labelOnly="1" fieldPosition="0">
        <references count="1">
          <reference field="9" count="0"/>
        </references>
      </pivotArea>
    </format>
    <format dxfId="1007">
      <pivotArea dataOnly="0" labelOnly="1" grandRow="1" outline="0" fieldPosition="0"/>
    </format>
    <format dxfId="1006">
      <pivotArea dataOnly="0" labelOnly="1" outline="0" fieldPosition="0">
        <references count="1">
          <reference field="4294967294" count="2">
            <x v="0"/>
            <x v="1"/>
          </reference>
        </references>
      </pivotArea>
    </format>
  </formats>
  <pivotTableStyleInfo name="CJP Pivot"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2" cacheId="4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7" firstHeaderRow="0" firstDataRow="0" firstDataCol="0" rowPageCount="5" colPageCount="1"/>
  <pivotFields count="22">
    <pivotField subtotalTop="0" showAll="0"/>
    <pivotField axis="axisPage" subtotalTop="0" showAll="0">
      <items count="21">
        <item m="1" x="17"/>
        <item m="1" x="19"/>
        <item x="2"/>
        <item m="1" x="12"/>
        <item m="1" x="16"/>
        <item x="3"/>
        <item m="1" x="9"/>
        <item m="1" x="13"/>
        <item m="1" x="11"/>
        <item x="8"/>
        <item m="1" x="14"/>
        <item x="5"/>
        <item x="6"/>
        <item m="1" x="18"/>
        <item x="7"/>
        <item m="1" x="15"/>
        <item x="1"/>
        <item m="1" x="10"/>
        <item x="4"/>
        <item x="0"/>
        <item t="default"/>
      </items>
    </pivotField>
    <pivotField axis="axisPage" showAll="0">
      <items count="6">
        <item x="2"/>
        <item x="1"/>
        <item x="0"/>
        <item m="1" x="3"/>
        <item m="1" x="4"/>
        <item t="default"/>
      </items>
    </pivotField>
    <pivotField subtotalTop="0" showAll="0"/>
    <pivotField subtotalTop="0" showAll="0"/>
    <pivotField subtotalTop="0" showAll="0"/>
    <pivotField showAll="0"/>
    <pivotField axis="axisPage" subtotalTop="0" showAll="0">
      <items count="21">
        <item x="3"/>
        <item x="1"/>
        <item x="6"/>
        <item x="4"/>
        <item m="1" x="16"/>
        <item m="1" x="19"/>
        <item m="1" x="10"/>
        <item x="2"/>
        <item m="1" x="14"/>
        <item x="0"/>
        <item x="7"/>
        <item m="1" x="11"/>
        <item m="1" x="12"/>
        <item m="1" x="15"/>
        <item x="5"/>
        <item m="1" x="18"/>
        <item m="1" x="17"/>
        <item m="1" x="9"/>
        <item m="1" x="13"/>
        <item m="1" x="8"/>
        <item t="default"/>
      </items>
    </pivotField>
    <pivotField subtotalTop="0" showAll="0"/>
    <pivotField showAll="0"/>
    <pivotField subtotalTop="0" showAll="0"/>
    <pivotField subtotalTop="0" showAll="0"/>
    <pivotField axis="axisPage" subtotalTop="0" showAll="0">
      <items count="4">
        <item x="1"/>
        <item x="0"/>
        <item m="1" x="2"/>
        <item t="default"/>
      </items>
    </pivotField>
    <pivotField axis="axisPage" subtotalTop="0" showAll="0">
      <items count="5">
        <item x="1"/>
        <item x="2"/>
        <item m="1" x="3"/>
        <item x="0"/>
        <item t="default"/>
      </items>
    </pivotField>
    <pivotField subtotalTop="0" showAll="0"/>
    <pivotField subtotalTop="0" showAll="0"/>
    <pivotField subtotalTop="0" showAll="0"/>
    <pivotField subtotalTop="0" showAll="0"/>
    <pivotField subtotalTop="0" showAll="0"/>
    <pivotField subtotalTop="0" showAll="0"/>
    <pivotField subtotalTop="0" showAll="0"/>
    <pivotField subtotalTop="0" showAll="0"/>
  </pivotFields>
  <pageFields count="5">
    <pageField fld="7" hier="-1"/>
    <pageField fld="2" hier="-1"/>
    <pageField fld="1" hier="-1"/>
    <pageField fld="12" hier="-1"/>
    <pageField fld="13" hier="-1"/>
  </pageFields>
  <pivotTableStyleInfo name="PivotStyleMedium7"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ry" xr10:uid="{00000000-0013-0000-FFFF-FFFF01000000}" sourceName="Country">
  <pivotTables>
    <pivotTable tabId="6" name="PivotTable3"/>
    <pivotTable tabId="6" name="PivotTable4"/>
    <pivotTable tabId="6" name="PivotTable5"/>
    <pivotTable tabId="6" name="PivotTable6"/>
  </pivotTables>
  <data>
    <tabular pivotCacheId="1">
      <items count="20">
        <i x="2" s="1"/>
        <i x="3" s="1"/>
        <i x="8" s="1"/>
        <i x="5" s="1"/>
        <i x="6" s="1"/>
        <i x="7" s="1"/>
        <i x="1" s="1"/>
        <i x="4" s="1"/>
        <i x="0" s="1"/>
        <i x="17" s="1" nd="1"/>
        <i x="19" s="1" nd="1"/>
        <i x="12" s="1" nd="1"/>
        <i x="16" s="1" nd="1"/>
        <i x="9" s="1" nd="1"/>
        <i x="13" s="1" nd="1"/>
        <i x="11" s="1" nd="1"/>
        <i x="14" s="1" nd="1"/>
        <i x="18" s="1" nd="1"/>
        <i x="15" s="1" nd="1"/>
        <i x="10"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gion" xr10:uid="{00000000-0013-0000-FFFF-FFFF02000000}" sourceName="Region">
  <pivotTables>
    <pivotTable tabId="6" name="PivotTable3"/>
    <pivotTable tabId="6" name="PivotTable4"/>
    <pivotTable tabId="6" name="PivotTable5"/>
    <pivotTable tabId="6" name="PivotTable6"/>
  </pivotTables>
  <data>
    <tabular pivotCacheId="1">
      <items count="5">
        <i x="2" s="1"/>
        <i x="1" s="1"/>
        <i x="0" s="1"/>
        <i x="3" s="1" nd="1"/>
        <i x="4"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dication_Area" xr10:uid="{00000000-0013-0000-FFFF-FFFF03000000}" sourceName="Indication Area">
  <pivotTables>
    <pivotTable tabId="6" name="PivotTable1"/>
    <pivotTable tabId="6" name="PivotTable3"/>
    <pivotTable tabId="6" name="PivotTable5"/>
    <pivotTable tabId="6" name="PivotTable6"/>
  </pivotTables>
  <data>
    <tabular pivotCacheId="1">
      <items count="20">
        <i x="3" s="1"/>
        <i x="1" s="1"/>
        <i x="6" s="1"/>
        <i x="4" s="1"/>
        <i x="2" s="1"/>
        <i x="0" s="1"/>
        <i x="7" s="1"/>
        <i x="5" s="1"/>
        <i x="16" s="1" nd="1"/>
        <i x="19" s="1" nd="1"/>
        <i x="10" s="1" nd="1"/>
        <i x="14" s="1" nd="1"/>
        <i x="11" s="1" nd="1"/>
        <i x="12" s="1" nd="1"/>
        <i x="15" s="1" nd="1"/>
        <i x="18" s="1" nd="1"/>
        <i x="17" s="1" nd="1"/>
        <i x="9" s="1" nd="1"/>
        <i x="13" s="1" nd="1"/>
        <i x="8"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v_Phase_Bucket" xr10:uid="{00000000-0013-0000-FFFF-FFFF04000000}" sourceName="Dev Phase Bucket">
  <pivotTables>
    <pivotTable tabId="6" name="PivotTable1"/>
    <pivotTable tabId="6" name="PivotTable3"/>
    <pivotTable tabId="6" name="PivotTable4"/>
    <pivotTable tabId="6" name="PivotTable6"/>
  </pivotTables>
  <data>
    <tabular pivotCacheId="1">
      <items count="8">
        <i x="2" s="1"/>
        <i x="0" s="1"/>
        <i x="3" s="1"/>
        <i x="1" s="1"/>
        <i x="4" s="1"/>
        <i x="5" s="1" nd="1"/>
        <i x="6" s="1" nd="1"/>
        <i x="7"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Vector" xr10:uid="{00000000-0013-0000-FFFF-FFFF05000000}" sourceName="Vector">
  <pivotTables>
    <pivotTable tabId="6" name="PivotTable1"/>
    <pivotTable tabId="6" name="PivotTable3"/>
    <pivotTable tabId="6" name="PivotTable4"/>
    <pivotTable tabId="6" name="PivotTable5"/>
  </pivotTables>
  <data>
    <tabular pivotCacheId="1">
      <items count="17">
        <i x="0" s="1"/>
        <i x="1" s="1"/>
        <i x="2" s="1"/>
        <i x="3" s="1"/>
        <i x="5" s="1"/>
        <i x="6" s="1"/>
        <i x="4" s="1"/>
        <i x="7" s="1"/>
        <i x="11" s="1" nd="1"/>
        <i x="8" s="1" nd="1"/>
        <i x="13" s="1" nd="1"/>
        <i x="15" s="1" nd="1"/>
        <i x="12" s="1" nd="1"/>
        <i x="14" s="1" nd="1"/>
        <i x="10" s="1" nd="1"/>
        <i x="16" s="1" nd="1"/>
        <i x="9" s="1" nd="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chanism_of_Action" xr10:uid="{00000000-0013-0000-FFFF-FFFF06000000}" sourceName="Mechanism of Action">
  <pivotTables>
    <pivotTable tabId="6" name="PivotTable1"/>
    <pivotTable tabId="6" name="PivotTable3"/>
    <pivotTable tabId="6" name="PivotTable4"/>
    <pivotTable tabId="6" name="PivotTable5"/>
    <pivotTable tabId="6" name="PivotTable6"/>
  </pivotTables>
  <data>
    <tabular pivotCacheId="1" showMissing="0">
      <items count="15">
        <i x="2" s="1"/>
        <i x="0" s="1"/>
        <i x="4" s="1"/>
        <i x="3" s="1"/>
        <i x="1" s="1"/>
        <i x="14" s="1" nd="1"/>
        <i x="7" s="1" nd="1"/>
        <i x="12" s="1" nd="1"/>
        <i x="8" s="1" nd="1"/>
        <i x="6" s="1" nd="1"/>
        <i x="11" s="1" nd="1"/>
        <i x="9" s="1" nd="1"/>
        <i x="10" s="1" nd="1"/>
        <i x="13" s="1" nd="1"/>
        <i x="5"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x_vivo_in_vivo" xr10:uid="{00000000-0013-0000-FFFF-FFFF07000000}" sourceName="ex vivo/in vivo">
  <pivotTables>
    <pivotTable tabId="6" name="PivotTable1"/>
    <pivotTable tabId="6" name="PivotTable3"/>
    <pivotTable tabId="6" name="PivotTable4"/>
    <pivotTable tabId="6" name="PivotTable5"/>
  </pivotTables>
  <data>
    <tabular pivotCacheId="1">
      <items count="3">
        <i x="1" s="1"/>
        <i x="0" s="1"/>
        <i x="2" s="1" nd="1"/>
      </items>
    </tabular>
  </data>
  <extLst>
    <x:ext xmlns:x15="http://schemas.microsoft.com/office/spreadsheetml/2010/11/main" uri="{470722E0-AACD-4C17-9CDC-17EF765DBC7E}">
      <x15:slicerCacheHideItemsWithNoData/>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mbo_Mono" xr10:uid="{00000000-0013-0000-FFFF-FFFF08000000}" sourceName="Combo/Mono">
  <pivotTables>
    <pivotTable tabId="6" name="PivotTable1"/>
    <pivotTable tabId="6" name="PivotTable3"/>
    <pivotTable tabId="6" name="PivotTable4"/>
    <pivotTable tabId="6" name="PivotTable5"/>
    <pivotTable tabId="6" name="PivotTable6"/>
  </pivotTables>
  <data>
    <tabular pivotCacheId="1">
      <items count="4">
        <i x="1" s="1"/>
        <i x="0" s="1"/>
        <i x="2"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ry" xr10:uid="{00000000-0014-0000-FFFF-FFFF01000000}" cache="Slicer_Country" caption="Country" columnCount="3" rowHeight="263978"/>
  <slicer name="Region" xr10:uid="{00000000-0014-0000-FFFF-FFFF02000000}" cache="Slicer_Region" caption="Region" rowHeight="263978"/>
  <slicer name="Indication Area" xr10:uid="{00000000-0014-0000-FFFF-FFFF03000000}" cache="Slicer_Indication_Area" caption="Indication Area" columnCount="3" rowHeight="263978"/>
  <slicer name="Dev Phase Bucket" xr10:uid="{00000000-0014-0000-FFFF-FFFF04000000}" cache="Slicer_Dev_Phase_Bucket" caption="Development Phase" rowHeight="263978"/>
  <slicer name="Vector" xr10:uid="{00000000-0014-0000-FFFF-FFFF05000000}" cache="Slicer_Vector" caption="Vector" columnCount="2" rowHeight="263978"/>
  <slicer name="Mechanism of Action" xr10:uid="{00000000-0014-0000-FFFF-FFFF06000000}" cache="Slicer_Mechanism_of_Action" caption="Mechanism of Action" columnCount="2" rowHeight="263978"/>
  <slicer name="ex vivo/in vivo" xr10:uid="{00000000-0014-0000-FFFF-FFFF07000000}" cache="Slicer_ex_vivo_in_vivo" caption="ex vivo/in vivo" rowHeight="263978"/>
  <slicer name="Combo/Mono" xr10:uid="{00000000-0014-0000-FFFF-FFFF08000000}" cache="Slicer_Combo_Mono" caption="Combo/Mono" rowHeight="263978"/>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eneTherapyData" displayName="GeneTherapyData" ref="A1:V22" totalsRowCount="1" headerRowDxfId="895" dataDxfId="872">
  <autoFilter ref="A1:V21" xr:uid="{00000000-0009-0000-0100-000001000000}"/>
  <sortState ref="A2:V21">
    <sortCondition ref="A2:A21"/>
    <sortCondition ref="D2:D21"/>
  </sortState>
  <tableColumns count="22">
    <tableColumn id="1" xr3:uid="{00000000-0010-0000-0000-000001000000}" name="Company" totalsRowLabel="Total" dataDxfId="894" totalsRowDxfId="871"/>
    <tableColumn id="2" xr3:uid="{00000000-0010-0000-0000-000002000000}" name="Country" totalsRowFunction="count" dataDxfId="893" totalsRowDxfId="870"/>
    <tableColumn id="23" xr3:uid="{00000000-0010-0000-0000-000017000000}" name="Region" dataDxfId="892" totalsRowDxfId="869"/>
    <tableColumn id="3" xr3:uid="{00000000-0010-0000-0000-000003000000}" name="Product Name" totalsRowFunction="count" dataDxfId="891" totalsRowDxfId="868"/>
    <tableColumn id="4" xr3:uid="{00000000-0010-0000-0000-000004000000}" name="Indication" totalsRowFunction="count" dataDxfId="890" totalsRowDxfId="867"/>
    <tableColumn id="20" xr3:uid="{00000000-0010-0000-0000-000014000000}" name="Evaluate Indication" totalsRowFunction="count" dataDxfId="889" totalsRowDxfId="866"/>
    <tableColumn id="21" xr3:uid="{00000000-0010-0000-0000-000015000000}" name="Indication Lvl 2" dataDxfId="888" totalsRowDxfId="865"/>
    <tableColumn id="22" xr3:uid="{00000000-0010-0000-0000-000016000000}" name="Indication Area" dataDxfId="887" totalsRowDxfId="864"/>
    <tableColumn id="5" xr3:uid="{00000000-0010-0000-0000-000005000000}" name="Development Phase" totalsRowFunction="count" dataDxfId="886" totalsRowDxfId="863"/>
    <tableColumn id="24" xr3:uid="{00000000-0010-0000-0000-000018000000}" name="Dev Phase Bucket" dataDxfId="885" totalsRowDxfId="862"/>
    <tableColumn id="7" xr3:uid="{00000000-0010-0000-0000-000007000000}" name="Vector" totalsRowFunction="count" dataDxfId="884" totalsRowDxfId="861"/>
    <tableColumn id="13" xr3:uid="{00000000-0010-0000-0000-00000D000000}" name="Mechanism of Action" totalsRowFunction="count" dataDxfId="883" totalsRowDxfId="860"/>
    <tableColumn id="9" xr3:uid="{00000000-0010-0000-0000-000009000000}" name="ex vivo/in vivo" dataDxfId="882" totalsRowDxfId="859"/>
    <tableColumn id="11" xr3:uid="{00000000-0010-0000-0000-00000B000000}" name="Auto/Allo" dataDxfId="881" totalsRowDxfId="858"/>
    <tableColumn id="8" xr3:uid="{00000000-0010-0000-0000-000008000000}" name="Cell Type" totalsRowFunction="count" dataDxfId="880" totalsRowDxfId="857"/>
    <tableColumn id="19" xr3:uid="{00000000-0010-0000-0000-000013000000}" name="Gene of Interest" dataDxfId="879" totalsRowDxfId="856"/>
    <tableColumn id="12" xr3:uid="{00000000-0010-0000-0000-00000C000000}" name="Combo/Mono" totalsRowFunction="custom" dataDxfId="878" totalsRowDxfId="855">
      <totalsRowFormula>SUM(COUNTIF(GeneTherapyData[Combo/Mono],{"Combo","Both"}))</totalsRowFormula>
    </tableColumn>
    <tableColumn id="18" xr3:uid="{00000000-0010-0000-0000-000012000000}" name="Paired Therapy" dataDxfId="877" totalsRowDxfId="854"/>
    <tableColumn id="10" xr3:uid="{00000000-0010-0000-0000-00000A000000}" name="Administration Method" totalsRowFunction="count" dataDxfId="876" totalsRowDxfId="853"/>
    <tableColumn id="15" xr3:uid="{00000000-0010-0000-0000-00000F000000}" name="Domestic Partner" dataDxfId="875" totalsRowDxfId="852"/>
    <tableColumn id="16" xr3:uid="{00000000-0010-0000-0000-000010000000}" name="URL" dataDxfId="874" totalsRowDxfId="851" dataCellStyle="Hyperlink"/>
    <tableColumn id="17" xr3:uid="{00000000-0010-0000-0000-000011000000}" name="Comments" dataDxfId="873" totalsRowDxfId="850"/>
  </tableColumns>
  <tableStyleInfo name="TableStyleLight9" showFirstColumn="0" showLastColumn="0" showRowStripes="1" showColumnStripes="0"/>
</table>
</file>

<file path=xl/theme/theme1.xml><?xml version="1.0" encoding="utf-8"?>
<a:theme xmlns:a="http://schemas.openxmlformats.org/drawingml/2006/main" name="CJ PARTNERS_New">
  <a:themeElements>
    <a:clrScheme name="CJ PARTNERS 3">
      <a:dk1>
        <a:sysClr val="windowText" lastClr="000000"/>
      </a:dk1>
      <a:lt1>
        <a:sysClr val="window" lastClr="FFFFFF"/>
      </a:lt1>
      <a:dk2>
        <a:srgbClr val="004A83"/>
      </a:dk2>
      <a:lt2>
        <a:srgbClr val="A9ADB2"/>
      </a:lt2>
      <a:accent1>
        <a:srgbClr val="50779C"/>
      </a:accent1>
      <a:accent2>
        <a:srgbClr val="AC3C4F"/>
      </a:accent2>
      <a:accent3>
        <a:srgbClr val="9BBB59"/>
      </a:accent3>
      <a:accent4>
        <a:srgbClr val="8F82A4"/>
      </a:accent4>
      <a:accent5>
        <a:srgbClr val="96C1C6"/>
      </a:accent5>
      <a:accent6>
        <a:srgbClr val="E0B37A"/>
      </a:accent6>
      <a:hlink>
        <a:srgbClr val="0000FF"/>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microsoft.com/office/2007/relationships/slicer" Target="../slicers/slicer1.xml"/><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1.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73"/>
  <sheetViews>
    <sheetView showGridLines="0" tabSelected="1" zoomScale="85" zoomScaleNormal="85" zoomScalePageLayoutView="60" workbookViewId="0">
      <selection activeCell="D22" sqref="D22"/>
    </sheetView>
  </sheetViews>
  <sheetFormatPr defaultColWidth="9.140625" defaultRowHeight="16.3" x14ac:dyDescent="0.5"/>
  <cols>
    <col min="1" max="1" width="20" style="24" customWidth="1"/>
    <col min="2" max="2" width="12.35546875" style="24" bestFit="1" customWidth="1"/>
    <col min="3" max="3" width="13.5" style="24" bestFit="1" customWidth="1"/>
    <col min="4" max="4" width="14" style="24" bestFit="1" customWidth="1"/>
    <col min="5" max="5" width="6.640625" style="24" customWidth="1"/>
    <col min="6" max="6" width="41" style="24" customWidth="1"/>
    <col min="7" max="7" width="6.640625" style="24" customWidth="1"/>
    <col min="8" max="8" width="27.7109375" style="24" bestFit="1" customWidth="1"/>
    <col min="9" max="9" width="13.140625" style="29" bestFit="1" customWidth="1"/>
    <col min="10" max="10" width="13.85546875" style="29" bestFit="1" customWidth="1"/>
    <col min="11" max="11" width="6.640625" style="29" customWidth="1"/>
    <col min="12" max="12" width="20.5" style="29" customWidth="1"/>
    <col min="13" max="13" width="13.140625" style="29" bestFit="1" customWidth="1"/>
    <col min="14" max="14" width="13.85546875" style="29" bestFit="1" customWidth="1"/>
    <col min="15" max="15" width="6.640625" style="29" customWidth="1"/>
    <col min="16" max="16" width="27.640625" style="29" customWidth="1"/>
    <col min="17" max="22" width="8.85546875" style="29" customWidth="1"/>
    <col min="23" max="23" width="7" style="29" customWidth="1"/>
    <col min="24" max="24" width="8.85546875" style="29" customWidth="1"/>
    <col min="25" max="30" width="20.140625" style="29" customWidth="1"/>
    <col min="31" max="31" width="24.640625" style="29" customWidth="1"/>
    <col min="32" max="32" width="20.640625" style="29" customWidth="1"/>
    <col min="33" max="33" width="4.640625" style="29" customWidth="1"/>
    <col min="34" max="34" width="10.85546875" style="29" customWidth="1"/>
    <col min="35" max="35" width="10.35546875" style="29" customWidth="1"/>
    <col min="36" max="36" width="10.640625" style="29" customWidth="1"/>
    <col min="37" max="37" width="10.35546875" style="29" customWidth="1"/>
    <col min="38" max="38" width="17.5" style="29" customWidth="1"/>
    <col min="39" max="39" width="20.140625" style="29" customWidth="1"/>
    <col min="40" max="40" width="12.140625" style="29" customWidth="1"/>
    <col min="41" max="41" width="15" style="29" customWidth="1"/>
    <col min="42" max="42" width="28" style="29" customWidth="1"/>
    <col min="43" max="43" width="30.640625" style="29" customWidth="1"/>
    <col min="44" max="44" width="22.140625" style="29" customWidth="1"/>
    <col min="45" max="45" width="25.140625" style="29" customWidth="1"/>
    <col min="46" max="46" width="11.85546875" style="29" customWidth="1"/>
    <col min="47" max="47" width="6.140625" style="29" customWidth="1"/>
    <col min="48" max="48" width="14.640625" style="29" customWidth="1"/>
    <col min="49" max="49" width="12.140625" style="29" customWidth="1"/>
    <col min="50" max="50" width="15" style="29" customWidth="1"/>
    <col min="51" max="51" width="13.35546875" style="29" customWidth="1"/>
    <col min="52" max="52" width="16.140625" style="29" customWidth="1"/>
    <col min="53" max="53" width="10.35546875" style="29" customWidth="1"/>
    <col min="54" max="16384" width="9.140625" style="29"/>
  </cols>
  <sheetData>
    <row r="1" spans="1:25" s="24" customFormat="1" ht="202" customHeight="1" x14ac:dyDescent="0.5"/>
    <row r="2" spans="1:25" s="24" customFormat="1" x14ac:dyDescent="0.5"/>
    <row r="3" spans="1:25" x14ac:dyDescent="0.5">
      <c r="A3" s="28"/>
      <c r="B3" s="26"/>
      <c r="C3" s="26"/>
      <c r="I3" s="24"/>
      <c r="J3" s="24"/>
      <c r="K3" s="24"/>
      <c r="L3" s="24"/>
      <c r="M3" s="24"/>
      <c r="N3" s="24"/>
      <c r="O3" s="24"/>
      <c r="P3" s="35"/>
      <c r="Q3" s="38" t="s">
        <v>151</v>
      </c>
      <c r="R3" s="35"/>
      <c r="S3" s="35"/>
      <c r="T3" s="35"/>
      <c r="U3" s="35"/>
      <c r="V3" s="35"/>
      <c r="W3"/>
      <c r="X3"/>
    </row>
    <row r="4" spans="1:25" x14ac:dyDescent="0.5">
      <c r="A4" s="28"/>
      <c r="B4" s="26"/>
      <c r="C4" s="26"/>
      <c r="F4" s="25" t="str">
        <f>"Total Companies: "&amp;IF(MATCH("Grand Total",$F$6:F298,0),MATCH("Grand Total",$F$6:F298,0),MATCH("総計",$F$6:F298,0))-1</f>
        <v>Total Companies: 19</v>
      </c>
      <c r="I4" s="24"/>
      <c r="J4" s="24"/>
      <c r="K4" s="24"/>
      <c r="L4" s="24"/>
      <c r="M4" s="24"/>
      <c r="N4" s="24"/>
      <c r="O4" s="24"/>
      <c r="P4" s="37"/>
      <c r="Q4" s="32" t="s">
        <v>136</v>
      </c>
      <c r="R4" s="33"/>
      <c r="S4" s="32" t="s">
        <v>137</v>
      </c>
      <c r="T4" s="33"/>
      <c r="U4" s="36" t="s">
        <v>149</v>
      </c>
      <c r="V4" s="36" t="s">
        <v>148</v>
      </c>
      <c r="W4"/>
      <c r="X4"/>
      <c r="Y4" s="41" t="s">
        <v>71</v>
      </c>
    </row>
    <row r="5" spans="1:25" x14ac:dyDescent="0.5">
      <c r="A5" s="31" t="s">
        <v>135</v>
      </c>
      <c r="B5" s="30" t="s">
        <v>4</v>
      </c>
      <c r="C5" s="24" t="s">
        <v>136</v>
      </c>
      <c r="D5" s="24" t="s">
        <v>137</v>
      </c>
      <c r="F5" s="31" t="s">
        <v>138</v>
      </c>
      <c r="H5" s="31" t="s">
        <v>9</v>
      </c>
      <c r="I5" s="24" t="s">
        <v>136</v>
      </c>
      <c r="J5" s="24" t="s">
        <v>137</v>
      </c>
      <c r="K5" s="24"/>
      <c r="L5" s="31" t="s">
        <v>139</v>
      </c>
      <c r="M5" s="24" t="s">
        <v>136</v>
      </c>
      <c r="N5" s="24" t="s">
        <v>137</v>
      </c>
      <c r="O5" s="24"/>
      <c r="P5" s="31" t="s">
        <v>150</v>
      </c>
      <c r="Q5" s="34" t="s">
        <v>51</v>
      </c>
      <c r="R5" s="34" t="s">
        <v>55</v>
      </c>
      <c r="S5" s="34" t="s">
        <v>51</v>
      </c>
      <c r="T5" s="34" t="s">
        <v>55</v>
      </c>
      <c r="U5" s="36"/>
      <c r="V5" s="36"/>
      <c r="W5"/>
      <c r="X5"/>
      <c r="Y5" s="42" t="s">
        <v>150</v>
      </c>
    </row>
    <row r="6" spans="1:25" x14ac:dyDescent="0.5">
      <c r="A6" s="24" t="s">
        <v>140</v>
      </c>
      <c r="C6" s="26">
        <v>11</v>
      </c>
      <c r="D6" s="27">
        <v>0.55000000000000004</v>
      </c>
      <c r="F6" s="28" t="s">
        <v>160</v>
      </c>
      <c r="H6" s="28" t="s">
        <v>14</v>
      </c>
      <c r="I6" s="26">
        <v>8</v>
      </c>
      <c r="J6" s="27">
        <v>0.4</v>
      </c>
      <c r="K6" s="24"/>
      <c r="L6" s="28" t="s">
        <v>47</v>
      </c>
      <c r="M6" s="26">
        <v>5</v>
      </c>
      <c r="N6" s="27">
        <v>0.25</v>
      </c>
      <c r="O6" s="24"/>
      <c r="P6" s="28" t="s">
        <v>105</v>
      </c>
      <c r="Q6" s="26"/>
      <c r="R6" s="26">
        <v>6</v>
      </c>
      <c r="S6" s="27">
        <v>0</v>
      </c>
      <c r="T6" s="27">
        <v>0.3</v>
      </c>
      <c r="U6" s="39">
        <v>6</v>
      </c>
      <c r="V6" s="40">
        <v>0.3</v>
      </c>
      <c r="W6"/>
      <c r="X6"/>
      <c r="Y6" s="29" t="str">
        <f t="shared" ref="Y6:Y18" si="0">IF(AND(P6&lt;&gt;"",P6&lt;&gt;"Grand Total"),P6,"")</f>
        <v>Adenovirus</v>
      </c>
    </row>
    <row r="7" spans="1:25" x14ac:dyDescent="0.5">
      <c r="B7" s="24" t="s">
        <v>49</v>
      </c>
      <c r="C7" s="26">
        <v>10</v>
      </c>
      <c r="D7" s="27">
        <v>0.5</v>
      </c>
      <c r="F7" s="28" t="s">
        <v>161</v>
      </c>
      <c r="H7" s="28" t="s">
        <v>16</v>
      </c>
      <c r="I7" s="26">
        <v>4</v>
      </c>
      <c r="J7" s="27">
        <v>0.2</v>
      </c>
      <c r="K7" s="24"/>
      <c r="L7" s="28" t="s">
        <v>46</v>
      </c>
      <c r="M7" s="26">
        <v>7</v>
      </c>
      <c r="N7" s="27">
        <v>0.35</v>
      </c>
      <c r="O7" s="24"/>
      <c r="P7" s="28" t="s">
        <v>104</v>
      </c>
      <c r="Q7" s="26">
        <v>3</v>
      </c>
      <c r="R7" s="26"/>
      <c r="S7" s="27">
        <v>0.15</v>
      </c>
      <c r="T7" s="27">
        <v>0</v>
      </c>
      <c r="U7" s="39">
        <v>3</v>
      </c>
      <c r="V7" s="40">
        <v>0.15</v>
      </c>
      <c r="W7"/>
      <c r="X7"/>
      <c r="Y7" s="29" t="str">
        <f t="shared" si="0"/>
        <v>Gammaretrovirus</v>
      </c>
    </row>
    <row r="8" spans="1:25" x14ac:dyDescent="0.5">
      <c r="B8" s="24" t="s">
        <v>57</v>
      </c>
      <c r="C8" s="26">
        <v>1</v>
      </c>
      <c r="D8" s="27">
        <v>0.05</v>
      </c>
      <c r="F8" s="28" t="s">
        <v>162</v>
      </c>
      <c r="H8" s="28" t="s">
        <v>17</v>
      </c>
      <c r="I8" s="26">
        <v>2</v>
      </c>
      <c r="J8" s="27">
        <v>0.1</v>
      </c>
      <c r="K8" s="24"/>
      <c r="L8" s="28" t="s">
        <v>62</v>
      </c>
      <c r="M8" s="26">
        <v>4</v>
      </c>
      <c r="N8" s="27">
        <v>0.2</v>
      </c>
      <c r="O8" s="24"/>
      <c r="P8" s="28" t="s">
        <v>103</v>
      </c>
      <c r="Q8" s="26">
        <v>3</v>
      </c>
      <c r="R8" s="26"/>
      <c r="S8" s="27">
        <v>0.15</v>
      </c>
      <c r="T8" s="27">
        <v>0</v>
      </c>
      <c r="U8" s="39">
        <v>3</v>
      </c>
      <c r="V8" s="40">
        <v>0.15</v>
      </c>
      <c r="W8"/>
      <c r="X8"/>
      <c r="Y8" s="29" t="str">
        <f t="shared" si="0"/>
        <v>Lentivirus</v>
      </c>
    </row>
    <row r="9" spans="1:25" x14ac:dyDescent="0.5">
      <c r="A9" s="24" t="s">
        <v>143</v>
      </c>
      <c r="C9" s="26">
        <v>6</v>
      </c>
      <c r="D9" s="27">
        <v>0.3</v>
      </c>
      <c r="F9" s="28" t="s">
        <v>163</v>
      </c>
      <c r="H9" s="28" t="s">
        <v>13</v>
      </c>
      <c r="I9" s="26">
        <v>2</v>
      </c>
      <c r="J9" s="27">
        <v>0.1</v>
      </c>
      <c r="K9" s="24"/>
      <c r="L9" s="28" t="s">
        <v>76</v>
      </c>
      <c r="M9" s="26">
        <v>3</v>
      </c>
      <c r="N9" s="27">
        <v>0.15</v>
      </c>
      <c r="O9" s="24"/>
      <c r="P9" s="28" t="s">
        <v>107</v>
      </c>
      <c r="Q9" s="26"/>
      <c r="R9" s="26">
        <v>2</v>
      </c>
      <c r="S9" s="27">
        <v>0</v>
      </c>
      <c r="T9" s="27">
        <v>0.1</v>
      </c>
      <c r="U9" s="39">
        <v>2</v>
      </c>
      <c r="V9" s="40">
        <v>0.1</v>
      </c>
      <c r="W9"/>
      <c r="X9"/>
      <c r="Y9" s="29" t="str">
        <f t="shared" si="0"/>
        <v>Vaccinia virus</v>
      </c>
    </row>
    <row r="10" spans="1:25" x14ac:dyDescent="0.5">
      <c r="B10" s="24" t="s">
        <v>56</v>
      </c>
      <c r="C10" s="26">
        <v>2</v>
      </c>
      <c r="D10" s="27">
        <v>0.1</v>
      </c>
      <c r="F10" s="28" t="s">
        <v>164</v>
      </c>
      <c r="H10" s="28" t="s">
        <v>15</v>
      </c>
      <c r="I10" s="26">
        <v>1</v>
      </c>
      <c r="J10" s="27">
        <v>0.05</v>
      </c>
      <c r="K10" s="24"/>
      <c r="L10" s="28" t="s">
        <v>67</v>
      </c>
      <c r="M10" s="26">
        <v>1</v>
      </c>
      <c r="N10" s="27">
        <v>0.05</v>
      </c>
      <c r="O10" s="24"/>
      <c r="P10" s="28" t="s">
        <v>101</v>
      </c>
      <c r="Q10" s="26">
        <v>2</v>
      </c>
      <c r="R10" s="26"/>
      <c r="S10" s="27">
        <v>0.1</v>
      </c>
      <c r="T10" s="27">
        <v>0</v>
      </c>
      <c r="U10" s="39">
        <v>2</v>
      </c>
      <c r="V10" s="40">
        <v>0.1</v>
      </c>
      <c r="W10"/>
      <c r="X10"/>
      <c r="Y10" s="29" t="str">
        <f t="shared" si="0"/>
        <v>Transposon</v>
      </c>
    </row>
    <row r="11" spans="1:25" x14ac:dyDescent="0.5">
      <c r="B11" s="24" t="s">
        <v>79</v>
      </c>
      <c r="C11" s="26">
        <v>2</v>
      </c>
      <c r="D11" s="27">
        <v>0.1</v>
      </c>
      <c r="F11" s="28" t="s">
        <v>165</v>
      </c>
      <c r="H11" s="28" t="s">
        <v>18</v>
      </c>
      <c r="I11" s="26">
        <v>1</v>
      </c>
      <c r="J11" s="27">
        <v>0.05</v>
      </c>
      <c r="K11" s="24"/>
      <c r="L11" s="28" t="s">
        <v>43</v>
      </c>
      <c r="M11" s="26">
        <v>20</v>
      </c>
      <c r="N11" s="27">
        <v>1</v>
      </c>
      <c r="O11" s="24"/>
      <c r="P11" s="28" t="s">
        <v>100</v>
      </c>
      <c r="Q11" s="26">
        <v>1</v>
      </c>
      <c r="R11" s="26">
        <v>1</v>
      </c>
      <c r="S11" s="27">
        <v>0.05</v>
      </c>
      <c r="T11" s="27">
        <v>0.05</v>
      </c>
      <c r="U11" s="39">
        <v>2</v>
      </c>
      <c r="V11" s="40">
        <v>0.1</v>
      </c>
      <c r="W11"/>
      <c r="X11"/>
      <c r="Y11" s="29" t="str">
        <f t="shared" si="0"/>
        <v>Plasmid</v>
      </c>
    </row>
    <row r="12" spans="1:25" x14ac:dyDescent="0.5">
      <c r="B12" s="24" t="s">
        <v>58</v>
      </c>
      <c r="C12" s="26">
        <v>1</v>
      </c>
      <c r="D12" s="27">
        <v>0.05</v>
      </c>
      <c r="F12" s="28" t="s">
        <v>166</v>
      </c>
      <c r="H12" s="28" t="s">
        <v>19</v>
      </c>
      <c r="I12" s="26">
        <v>1</v>
      </c>
      <c r="J12" s="27">
        <v>0.05</v>
      </c>
      <c r="K12" s="24"/>
      <c r="L12"/>
      <c r="M12"/>
      <c r="N12"/>
      <c r="O12" s="24"/>
      <c r="P12" s="28" t="s">
        <v>102</v>
      </c>
      <c r="Q12" s="26"/>
      <c r="R12" s="26">
        <v>1</v>
      </c>
      <c r="S12" s="27">
        <v>0</v>
      </c>
      <c r="T12" s="27">
        <v>0.05</v>
      </c>
      <c r="U12" s="39">
        <v>1</v>
      </c>
      <c r="V12" s="40">
        <v>0.05</v>
      </c>
      <c r="W12"/>
      <c r="X12"/>
      <c r="Y12" s="29" t="str">
        <f t="shared" si="0"/>
        <v>Adeno-associated virus</v>
      </c>
    </row>
    <row r="13" spans="1:25" x14ac:dyDescent="0.5">
      <c r="B13" s="24" t="s">
        <v>69</v>
      </c>
      <c r="C13" s="26">
        <v>1</v>
      </c>
      <c r="D13" s="27">
        <v>0.05</v>
      </c>
      <c r="F13" s="28" t="s">
        <v>167</v>
      </c>
      <c r="H13" s="28" t="s">
        <v>1</v>
      </c>
      <c r="I13" s="26">
        <v>1</v>
      </c>
      <c r="J13" s="27">
        <v>0.05</v>
      </c>
      <c r="K13" s="24"/>
      <c r="L13"/>
      <c r="M13"/>
      <c r="N13"/>
      <c r="O13" s="24"/>
      <c r="P13" s="28" t="s">
        <v>106</v>
      </c>
      <c r="Q13" s="26"/>
      <c r="R13" s="26">
        <v>1</v>
      </c>
      <c r="S13" s="27">
        <v>0</v>
      </c>
      <c r="T13" s="27">
        <v>0.05</v>
      </c>
      <c r="U13" s="39">
        <v>1</v>
      </c>
      <c r="V13" s="40">
        <v>0.05</v>
      </c>
      <c r="W13"/>
      <c r="X13"/>
      <c r="Y13" s="29" t="str">
        <f t="shared" si="0"/>
        <v>Simian immunodeficiency virus</v>
      </c>
    </row>
    <row r="14" spans="1:25" x14ac:dyDescent="0.5">
      <c r="A14" s="24" t="s">
        <v>141</v>
      </c>
      <c r="C14" s="26">
        <v>3</v>
      </c>
      <c r="D14" s="27">
        <v>0.15</v>
      </c>
      <c r="F14" s="28" t="s">
        <v>168</v>
      </c>
      <c r="H14" s="28" t="s">
        <v>43</v>
      </c>
      <c r="I14" s="26">
        <v>20</v>
      </c>
      <c r="J14" s="27">
        <v>1</v>
      </c>
      <c r="K14" s="24"/>
      <c r="L14"/>
      <c r="M14"/>
      <c r="N14"/>
      <c r="O14" s="24"/>
      <c r="P14" s="28" t="s">
        <v>43</v>
      </c>
      <c r="Q14" s="26">
        <v>9</v>
      </c>
      <c r="R14" s="26">
        <v>11</v>
      </c>
      <c r="S14" s="27">
        <v>0.45</v>
      </c>
      <c r="T14" s="27">
        <v>0.55000000000000004</v>
      </c>
      <c r="U14" s="26">
        <v>20</v>
      </c>
      <c r="V14" s="27">
        <v>1</v>
      </c>
      <c r="W14"/>
      <c r="X14"/>
      <c r="Y14" s="29" t="str">
        <f t="shared" si="0"/>
        <v/>
      </c>
    </row>
    <row r="15" spans="1:25" x14ac:dyDescent="0.5">
      <c r="B15" s="24" t="s">
        <v>66</v>
      </c>
      <c r="C15" s="26">
        <v>1</v>
      </c>
      <c r="D15" s="27">
        <v>0.05</v>
      </c>
      <c r="F15" s="28" t="s">
        <v>169</v>
      </c>
      <c r="H15"/>
      <c r="I15"/>
      <c r="J15"/>
      <c r="K15" s="24"/>
      <c r="L15"/>
      <c r="M15"/>
      <c r="N15"/>
      <c r="O15" s="24"/>
      <c r="P15"/>
      <c r="Q15"/>
      <c r="R15"/>
      <c r="S15"/>
      <c r="T15"/>
      <c r="U15"/>
      <c r="V15"/>
      <c r="W15"/>
      <c r="X15"/>
      <c r="Y15" s="29" t="str">
        <f t="shared" si="0"/>
        <v/>
      </c>
    </row>
    <row r="16" spans="1:25" x14ac:dyDescent="0.5">
      <c r="B16" s="24" t="s">
        <v>142</v>
      </c>
      <c r="C16" s="26">
        <v>1</v>
      </c>
      <c r="D16" s="27">
        <v>0.05</v>
      </c>
      <c r="F16" s="28" t="s">
        <v>170</v>
      </c>
      <c r="H16"/>
      <c r="I16"/>
      <c r="J16"/>
      <c r="K16" s="24"/>
      <c r="L16"/>
      <c r="M16"/>
      <c r="N16"/>
      <c r="O16" s="24"/>
      <c r="P16"/>
      <c r="Q16"/>
      <c r="R16"/>
      <c r="S16"/>
      <c r="T16"/>
      <c r="U16"/>
      <c r="V16"/>
      <c r="W16"/>
      <c r="X16"/>
      <c r="Y16" s="29" t="str">
        <f t="shared" si="0"/>
        <v/>
      </c>
    </row>
    <row r="17" spans="1:25" x14ac:dyDescent="0.5">
      <c r="B17" s="24" t="s">
        <v>59</v>
      </c>
      <c r="C17" s="26">
        <v>1</v>
      </c>
      <c r="D17" s="27">
        <v>0.05</v>
      </c>
      <c r="F17" s="28" t="s">
        <v>171</v>
      </c>
      <c r="H17"/>
      <c r="I17"/>
      <c r="J17"/>
      <c r="K17" s="24"/>
      <c r="L17"/>
      <c r="M17"/>
      <c r="N17"/>
      <c r="O17" s="24"/>
      <c r="P17"/>
      <c r="Q17"/>
      <c r="R17"/>
      <c r="S17"/>
      <c r="T17"/>
      <c r="U17"/>
      <c r="V17"/>
      <c r="W17"/>
      <c r="X17"/>
      <c r="Y17" s="29" t="str">
        <f t="shared" si="0"/>
        <v/>
      </c>
    </row>
    <row r="18" spans="1:25" x14ac:dyDescent="0.5">
      <c r="A18" s="24" t="s">
        <v>43</v>
      </c>
      <c r="C18" s="26">
        <v>20</v>
      </c>
      <c r="D18" s="27">
        <v>1</v>
      </c>
      <c r="F18" s="28" t="s">
        <v>172</v>
      </c>
      <c r="H18"/>
      <c r="I18"/>
      <c r="J18"/>
      <c r="K18" s="24"/>
      <c r="L18"/>
      <c r="M18"/>
      <c r="N18"/>
      <c r="O18" s="24"/>
      <c r="P18"/>
      <c r="Q18"/>
      <c r="R18"/>
      <c r="S18"/>
      <c r="T18"/>
      <c r="U18"/>
      <c r="V18"/>
      <c r="W18"/>
      <c r="X18"/>
      <c r="Y18" s="29" t="str">
        <f t="shared" si="0"/>
        <v/>
      </c>
    </row>
    <row r="19" spans="1:25" x14ac:dyDescent="0.5">
      <c r="A19"/>
      <c r="B19"/>
      <c r="C19"/>
      <c r="D19"/>
      <c r="F19" s="28" t="s">
        <v>173</v>
      </c>
      <c r="H19"/>
      <c r="I19"/>
      <c r="J19"/>
      <c r="K19" s="24"/>
      <c r="L19"/>
      <c r="M19"/>
      <c r="N19"/>
      <c r="O19" s="24"/>
      <c r="P19"/>
      <c r="Q19"/>
      <c r="R19"/>
      <c r="S19"/>
      <c r="T19"/>
      <c r="U19"/>
      <c r="V19"/>
      <c r="W19"/>
      <c r="X19"/>
      <c r="Y19" s="29" t="str">
        <f>IF(AND(P19&lt;&gt;"",P19&lt;&gt;"Grand Total"),P19,"")</f>
        <v/>
      </c>
    </row>
    <row r="20" spans="1:25" x14ac:dyDescent="0.5">
      <c r="A20"/>
      <c r="B20"/>
      <c r="C20"/>
      <c r="D20"/>
      <c r="F20" s="28" t="s">
        <v>174</v>
      </c>
      <c r="H20"/>
      <c r="I20"/>
      <c r="J20"/>
      <c r="K20" s="24"/>
      <c r="L20"/>
      <c r="M20"/>
      <c r="N20"/>
      <c r="O20" s="24"/>
      <c r="P20"/>
      <c r="Q20"/>
      <c r="R20"/>
      <c r="S20"/>
      <c r="T20"/>
      <c r="U20"/>
      <c r="V20"/>
      <c r="W20"/>
      <c r="X20"/>
      <c r="Y20" s="29" t="str">
        <f t="shared" ref="Y20:Y23" si="1">IF(AND(P20&lt;&gt;"",P20&lt;&gt;"Grand Total"),P20,"")</f>
        <v/>
      </c>
    </row>
    <row r="21" spans="1:25" x14ac:dyDescent="0.5">
      <c r="A21"/>
      <c r="B21"/>
      <c r="C21"/>
      <c r="D21"/>
      <c r="F21" s="28" t="s">
        <v>175</v>
      </c>
      <c r="H21"/>
      <c r="I21"/>
      <c r="J21"/>
      <c r="K21" s="24"/>
      <c r="L21"/>
      <c r="M21"/>
      <c r="N21"/>
      <c r="O21" s="24"/>
      <c r="P21"/>
      <c r="Q21"/>
      <c r="R21"/>
      <c r="S21"/>
      <c r="T21"/>
      <c r="U21"/>
      <c r="V21"/>
      <c r="W21"/>
      <c r="X21"/>
      <c r="Y21" s="29" t="str">
        <f t="shared" si="1"/>
        <v/>
      </c>
    </row>
    <row r="22" spans="1:25" x14ac:dyDescent="0.5">
      <c r="A22"/>
      <c r="B22"/>
      <c r="C22"/>
      <c r="D22"/>
      <c r="F22" s="28" t="s">
        <v>176</v>
      </c>
      <c r="H22"/>
      <c r="I22"/>
      <c r="J22"/>
      <c r="K22" s="24"/>
      <c r="L22"/>
      <c r="M22"/>
      <c r="N22"/>
      <c r="O22" s="24"/>
      <c r="P22"/>
      <c r="Q22"/>
      <c r="R22"/>
      <c r="S22"/>
      <c r="T22"/>
      <c r="U22"/>
      <c r="V22"/>
      <c r="W22"/>
      <c r="X22"/>
      <c r="Y22" s="29" t="str">
        <f t="shared" si="1"/>
        <v/>
      </c>
    </row>
    <row r="23" spans="1:25" x14ac:dyDescent="0.5">
      <c r="A23"/>
      <c r="B23"/>
      <c r="C23"/>
      <c r="D23"/>
      <c r="F23" s="28" t="s">
        <v>177</v>
      </c>
      <c r="H23"/>
      <c r="I23"/>
      <c r="J23"/>
      <c r="K23" s="24"/>
      <c r="L23"/>
      <c r="M23"/>
      <c r="N23"/>
      <c r="O23" s="24"/>
      <c r="P23"/>
      <c r="Q23"/>
      <c r="R23"/>
      <c r="S23"/>
      <c r="T23"/>
      <c r="U23"/>
      <c r="V23"/>
      <c r="W23"/>
      <c r="X23"/>
      <c r="Y23" s="29" t="str">
        <f t="shared" si="1"/>
        <v/>
      </c>
    </row>
    <row r="24" spans="1:25" x14ac:dyDescent="0.5">
      <c r="A24"/>
      <c r="B24"/>
      <c r="C24"/>
      <c r="D24"/>
      <c r="F24" s="28" t="s">
        <v>178</v>
      </c>
      <c r="H24"/>
      <c r="I24"/>
      <c r="J24"/>
      <c r="K24" s="24"/>
      <c r="L24"/>
      <c r="M24"/>
      <c r="N24"/>
      <c r="O24" s="24"/>
    </row>
    <row r="25" spans="1:25" x14ac:dyDescent="0.5">
      <c r="A25"/>
      <c r="B25"/>
      <c r="C25"/>
      <c r="D25"/>
      <c r="F25" s="43" t="s">
        <v>43</v>
      </c>
      <c r="H25"/>
      <c r="I25"/>
      <c r="J25"/>
      <c r="K25" s="24"/>
      <c r="L25"/>
      <c r="M25"/>
      <c r="N25"/>
      <c r="O25" s="24"/>
    </row>
    <row r="26" spans="1:25" x14ac:dyDescent="0.5">
      <c r="A26"/>
      <c r="B26"/>
      <c r="C26"/>
      <c r="D26"/>
      <c r="F26"/>
      <c r="H26"/>
      <c r="I26"/>
      <c r="J26"/>
      <c r="K26" s="24"/>
      <c r="L26"/>
      <c r="M26"/>
      <c r="N26"/>
      <c r="O26" s="24"/>
      <c r="P26" s="24"/>
      <c r="Q26" s="24"/>
      <c r="R26" s="24"/>
      <c r="S26" s="24"/>
      <c r="T26" s="24"/>
      <c r="U26" s="24"/>
      <c r="V26" s="24"/>
      <c r="W26" s="24"/>
    </row>
    <row r="27" spans="1:25" x14ac:dyDescent="0.5">
      <c r="A27"/>
      <c r="B27"/>
      <c r="C27"/>
      <c r="D27"/>
      <c r="F27"/>
      <c r="H27"/>
      <c r="I27"/>
      <c r="J27"/>
      <c r="K27" s="24"/>
      <c r="L27"/>
      <c r="M27"/>
      <c r="N27"/>
      <c r="O27" s="24"/>
      <c r="P27" s="24"/>
      <c r="Q27" s="24"/>
      <c r="R27" s="24"/>
      <c r="S27" s="24"/>
      <c r="T27" s="24"/>
      <c r="U27" s="24"/>
      <c r="V27" s="24"/>
      <c r="W27" s="24"/>
    </row>
    <row r="28" spans="1:25" x14ac:dyDescent="0.5">
      <c r="A28"/>
      <c r="B28"/>
      <c r="C28"/>
      <c r="D28"/>
      <c r="F28"/>
      <c r="H28"/>
      <c r="I28"/>
      <c r="J28"/>
      <c r="K28" s="24"/>
      <c r="L28"/>
      <c r="M28"/>
      <c r="N28"/>
      <c r="O28" s="24"/>
      <c r="P28" s="24"/>
      <c r="Q28" s="24"/>
      <c r="R28" s="24"/>
      <c r="S28" s="24"/>
      <c r="T28" s="24"/>
      <c r="U28" s="24"/>
      <c r="V28" s="24"/>
      <c r="W28" s="24"/>
    </row>
    <row r="29" spans="1:25" x14ac:dyDescent="0.5">
      <c r="A29"/>
      <c r="B29"/>
      <c r="C29"/>
      <c r="D29"/>
      <c r="F29"/>
      <c r="H29"/>
      <c r="I29"/>
      <c r="J29"/>
      <c r="K29" s="24"/>
      <c r="L29"/>
      <c r="M29"/>
      <c r="N29"/>
      <c r="O29" s="24"/>
      <c r="P29" s="24"/>
      <c r="Q29" s="24"/>
      <c r="R29" s="24"/>
      <c r="S29" s="24"/>
      <c r="T29" s="24"/>
      <c r="U29" s="24"/>
      <c r="V29" s="24"/>
      <c r="W29" s="24"/>
    </row>
    <row r="30" spans="1:25" x14ac:dyDescent="0.5">
      <c r="A30"/>
      <c r="B30"/>
      <c r="C30"/>
      <c r="D30"/>
      <c r="F30"/>
      <c r="H30"/>
      <c r="I30"/>
      <c r="J30"/>
      <c r="K30" s="24"/>
      <c r="L30"/>
      <c r="M30"/>
      <c r="N30"/>
      <c r="O30" s="24"/>
      <c r="P30" s="24"/>
      <c r="Q30" s="24"/>
      <c r="R30" s="24"/>
      <c r="S30" s="24"/>
      <c r="T30" s="24"/>
      <c r="U30" s="24"/>
      <c r="V30" s="24"/>
      <c r="W30" s="24"/>
    </row>
    <row r="31" spans="1:25" x14ac:dyDescent="0.5">
      <c r="A31"/>
      <c r="B31"/>
      <c r="C31"/>
      <c r="D31"/>
      <c r="F31"/>
      <c r="H31"/>
      <c r="I31"/>
      <c r="J31"/>
      <c r="K31" s="24"/>
      <c r="L31"/>
      <c r="M31"/>
      <c r="N31"/>
      <c r="O31" s="24"/>
    </row>
    <row r="32" spans="1:25" x14ac:dyDescent="0.5">
      <c r="F32"/>
      <c r="H32"/>
      <c r="I32"/>
      <c r="J32"/>
      <c r="K32" s="24"/>
      <c r="L32"/>
      <c r="M32"/>
      <c r="N32"/>
      <c r="O32" s="24"/>
    </row>
    <row r="33" spans="6:15" x14ac:dyDescent="0.5">
      <c r="F33"/>
      <c r="H33"/>
      <c r="I33"/>
      <c r="J33"/>
      <c r="K33" s="24"/>
      <c r="L33" s="24"/>
      <c r="M33" s="24"/>
      <c r="N33" s="24"/>
      <c r="O33" s="24"/>
    </row>
    <row r="34" spans="6:15" x14ac:dyDescent="0.5">
      <c r="F34"/>
      <c r="H34"/>
      <c r="I34"/>
      <c r="J34"/>
      <c r="K34" s="24"/>
      <c r="L34" s="24"/>
      <c r="M34" s="24"/>
      <c r="N34" s="24"/>
      <c r="O34" s="24"/>
    </row>
    <row r="35" spans="6:15" x14ac:dyDescent="0.5">
      <c r="F35"/>
      <c r="H35"/>
      <c r="I35"/>
      <c r="J35"/>
      <c r="K35" s="24"/>
      <c r="L35" s="24"/>
      <c r="M35" s="24"/>
      <c r="N35" s="24"/>
      <c r="O35" s="24"/>
    </row>
    <row r="36" spans="6:15" x14ac:dyDescent="0.5">
      <c r="F36"/>
      <c r="H36"/>
      <c r="I36"/>
      <c r="J36"/>
      <c r="K36" s="24"/>
      <c r="L36" s="24"/>
      <c r="M36" s="24"/>
      <c r="N36" s="24"/>
      <c r="O36" s="24"/>
    </row>
    <row r="37" spans="6:15" x14ac:dyDescent="0.5">
      <c r="F37"/>
      <c r="H37"/>
      <c r="I37"/>
      <c r="J37"/>
      <c r="K37" s="24"/>
      <c r="L37" s="24"/>
      <c r="M37" s="24"/>
      <c r="N37" s="24"/>
      <c r="O37" s="24"/>
    </row>
    <row r="38" spans="6:15" x14ac:dyDescent="0.5">
      <c r="F38"/>
      <c r="H38"/>
      <c r="I38"/>
      <c r="J38"/>
      <c r="K38" s="24"/>
      <c r="L38" s="24"/>
      <c r="M38" s="24"/>
      <c r="N38" s="24"/>
      <c r="O38" s="24"/>
    </row>
    <row r="39" spans="6:15" x14ac:dyDescent="0.5">
      <c r="F39"/>
      <c r="H39"/>
      <c r="I39"/>
      <c r="J39"/>
      <c r="K39" s="24"/>
      <c r="L39" s="24"/>
      <c r="M39" s="24"/>
      <c r="N39" s="24"/>
      <c r="O39" s="24"/>
    </row>
    <row r="40" spans="6:15" x14ac:dyDescent="0.5">
      <c r="F40"/>
      <c r="H40"/>
      <c r="I40"/>
      <c r="J40"/>
      <c r="K40" s="24"/>
      <c r="L40" s="24"/>
      <c r="M40" s="24"/>
      <c r="N40" s="24"/>
      <c r="O40" s="24"/>
    </row>
    <row r="41" spans="6:15" x14ac:dyDescent="0.5">
      <c r="F41"/>
      <c r="H41"/>
      <c r="I41"/>
      <c r="J41"/>
      <c r="K41" s="24"/>
      <c r="L41" s="24"/>
      <c r="M41" s="24"/>
      <c r="N41" s="24"/>
      <c r="O41" s="24"/>
    </row>
    <row r="42" spans="6:15" x14ac:dyDescent="0.5">
      <c r="F42"/>
      <c r="H42"/>
      <c r="I42"/>
      <c r="J42"/>
      <c r="K42" s="24"/>
      <c r="L42" s="24"/>
      <c r="M42" s="24"/>
      <c r="N42" s="24"/>
      <c r="O42" s="24"/>
    </row>
    <row r="43" spans="6:15" x14ac:dyDescent="0.5">
      <c r="F43"/>
      <c r="H43"/>
      <c r="I43"/>
      <c r="J43"/>
      <c r="K43" s="24"/>
      <c r="L43" s="24"/>
      <c r="M43" s="24"/>
      <c r="N43" s="24"/>
      <c r="O43" s="24"/>
    </row>
    <row r="44" spans="6:15" x14ac:dyDescent="0.5">
      <c r="F44"/>
      <c r="H44"/>
      <c r="I44"/>
      <c r="J44"/>
      <c r="K44" s="24"/>
      <c r="L44" s="24"/>
      <c r="M44" s="24"/>
      <c r="N44" s="24"/>
      <c r="O44" s="24"/>
    </row>
    <row r="45" spans="6:15" x14ac:dyDescent="0.5">
      <c r="F45"/>
      <c r="H45"/>
      <c r="I45"/>
      <c r="J45"/>
      <c r="K45" s="24"/>
      <c r="L45" s="24"/>
      <c r="M45" s="24"/>
      <c r="N45" s="24"/>
      <c r="O45" s="24"/>
    </row>
    <row r="46" spans="6:15" x14ac:dyDescent="0.5">
      <c r="F46"/>
      <c r="H46"/>
      <c r="I46"/>
      <c r="J46"/>
      <c r="K46" s="24"/>
      <c r="L46" s="24"/>
      <c r="M46" s="24"/>
      <c r="N46" s="24"/>
      <c r="O46" s="24"/>
    </row>
    <row r="47" spans="6:15" x14ac:dyDescent="0.5">
      <c r="F47"/>
      <c r="H47"/>
      <c r="I47"/>
      <c r="J47"/>
      <c r="K47" s="24"/>
      <c r="L47" s="24"/>
      <c r="M47" s="24"/>
      <c r="N47" s="24"/>
      <c r="O47" s="24"/>
    </row>
    <row r="48" spans="6:15" x14ac:dyDescent="0.5">
      <c r="F48"/>
      <c r="H48"/>
      <c r="I48"/>
      <c r="J48"/>
      <c r="K48" s="24"/>
      <c r="L48" s="24"/>
      <c r="M48" s="24"/>
      <c r="N48" s="24"/>
      <c r="O48" s="24"/>
    </row>
    <row r="49" spans="6:15" x14ac:dyDescent="0.5">
      <c r="F49"/>
      <c r="H49"/>
      <c r="I49"/>
      <c r="J49"/>
      <c r="K49" s="24"/>
      <c r="L49" s="24"/>
      <c r="M49" s="24"/>
      <c r="N49" s="24"/>
      <c r="O49" s="24"/>
    </row>
    <row r="50" spans="6:15" x14ac:dyDescent="0.5">
      <c r="F50"/>
      <c r="H50"/>
      <c r="I50"/>
      <c r="J50"/>
      <c r="K50" s="24"/>
      <c r="L50" s="24"/>
      <c r="M50" s="24"/>
      <c r="N50" s="24"/>
      <c r="O50" s="24"/>
    </row>
    <row r="51" spans="6:15" x14ac:dyDescent="0.5">
      <c r="F51"/>
      <c r="H51"/>
      <c r="I51"/>
      <c r="J51"/>
      <c r="K51" s="24"/>
      <c r="L51" s="24"/>
      <c r="M51" s="24"/>
      <c r="N51" s="24"/>
      <c r="O51" s="24"/>
    </row>
    <row r="52" spans="6:15" x14ac:dyDescent="0.5">
      <c r="F52"/>
      <c r="H52"/>
      <c r="I52"/>
      <c r="J52"/>
      <c r="K52" s="24"/>
      <c r="L52" s="24"/>
      <c r="M52" s="24"/>
      <c r="N52" s="24"/>
      <c r="O52" s="24"/>
    </row>
    <row r="53" spans="6:15" x14ac:dyDescent="0.5">
      <c r="F53"/>
      <c r="H53"/>
      <c r="I53"/>
      <c r="J53"/>
      <c r="K53" s="24"/>
      <c r="L53" s="24"/>
      <c r="M53" s="24"/>
      <c r="N53" s="24"/>
      <c r="O53" s="24"/>
    </row>
    <row r="54" spans="6:15" x14ac:dyDescent="0.5">
      <c r="F54"/>
      <c r="H54"/>
      <c r="I54"/>
      <c r="J54"/>
      <c r="K54" s="24"/>
      <c r="L54" s="24"/>
      <c r="M54" s="24"/>
      <c r="N54" s="24"/>
      <c r="O54" s="24"/>
    </row>
    <row r="55" spans="6:15" x14ac:dyDescent="0.5">
      <c r="F55"/>
      <c r="H55"/>
      <c r="I55"/>
      <c r="J55"/>
      <c r="K55" s="24"/>
      <c r="L55" s="24"/>
      <c r="M55" s="24"/>
      <c r="N55" s="24"/>
      <c r="O55" s="24"/>
    </row>
    <row r="56" spans="6:15" x14ac:dyDescent="0.5">
      <c r="F56"/>
      <c r="H56"/>
      <c r="I56"/>
      <c r="J56"/>
      <c r="K56" s="24"/>
      <c r="L56" s="24"/>
      <c r="M56" s="24"/>
      <c r="N56" s="24"/>
      <c r="O56" s="24"/>
    </row>
    <row r="57" spans="6:15" x14ac:dyDescent="0.5">
      <c r="F57"/>
      <c r="H57"/>
      <c r="I57"/>
      <c r="J57"/>
      <c r="K57" s="24"/>
      <c r="L57" s="24"/>
      <c r="M57" s="24"/>
      <c r="N57" s="24"/>
      <c r="O57" s="24"/>
    </row>
    <row r="58" spans="6:15" x14ac:dyDescent="0.5">
      <c r="F58"/>
      <c r="H58"/>
      <c r="I58"/>
      <c r="J58"/>
      <c r="K58" s="24"/>
      <c r="L58" s="24"/>
      <c r="M58" s="24"/>
      <c r="N58" s="24"/>
      <c r="O58" s="24"/>
    </row>
    <row r="59" spans="6:15" x14ac:dyDescent="0.5">
      <c r="F59"/>
      <c r="H59"/>
      <c r="I59"/>
      <c r="J59"/>
      <c r="K59" s="24"/>
      <c r="L59" s="24"/>
      <c r="M59" s="24"/>
      <c r="N59" s="24"/>
      <c r="O59" s="24"/>
    </row>
    <row r="60" spans="6:15" x14ac:dyDescent="0.5">
      <c r="F60"/>
      <c r="H60"/>
      <c r="I60"/>
      <c r="J60"/>
      <c r="K60" s="24"/>
      <c r="L60" s="24"/>
      <c r="M60" s="24"/>
      <c r="N60" s="24"/>
      <c r="O60" s="24"/>
    </row>
    <row r="61" spans="6:15" x14ac:dyDescent="0.5">
      <c r="F61"/>
      <c r="H61"/>
      <c r="I61"/>
      <c r="J61"/>
      <c r="K61" s="24"/>
      <c r="L61" s="24"/>
      <c r="M61" s="24"/>
      <c r="N61" s="24"/>
      <c r="O61" s="24"/>
    </row>
    <row r="62" spans="6:15" x14ac:dyDescent="0.5">
      <c r="F62"/>
      <c r="H62"/>
      <c r="I62"/>
      <c r="J62"/>
      <c r="K62" s="24"/>
      <c r="L62" s="24"/>
      <c r="M62" s="24"/>
      <c r="N62" s="24"/>
      <c r="O62" s="24"/>
    </row>
    <row r="63" spans="6:15" x14ac:dyDescent="0.5">
      <c r="F63"/>
      <c r="H63"/>
      <c r="I63"/>
      <c r="J63"/>
      <c r="K63" s="24"/>
      <c r="L63" s="24"/>
      <c r="M63" s="24"/>
      <c r="N63" s="24"/>
      <c r="O63" s="24"/>
    </row>
    <row r="64" spans="6:15" x14ac:dyDescent="0.5">
      <c r="F64"/>
      <c r="I64" s="24"/>
      <c r="J64" s="24"/>
      <c r="K64" s="24"/>
      <c r="L64" s="24"/>
      <c r="M64" s="24"/>
      <c r="N64" s="24"/>
      <c r="O64" s="24"/>
    </row>
    <row r="65" spans="6:15" x14ac:dyDescent="0.5">
      <c r="F65"/>
      <c r="I65" s="24"/>
      <c r="J65" s="24"/>
      <c r="K65" s="24"/>
      <c r="L65" s="24"/>
      <c r="M65" s="24"/>
      <c r="N65" s="24"/>
      <c r="O65" s="24"/>
    </row>
    <row r="66" spans="6:15" x14ac:dyDescent="0.5">
      <c r="F66"/>
      <c r="I66" s="24"/>
      <c r="J66" s="24"/>
      <c r="K66" s="24"/>
      <c r="L66" s="24"/>
      <c r="M66" s="24"/>
      <c r="N66" s="24"/>
      <c r="O66" s="24"/>
    </row>
    <row r="67" spans="6:15" x14ac:dyDescent="0.5">
      <c r="F67"/>
      <c r="I67" s="24"/>
      <c r="J67" s="24"/>
      <c r="K67" s="24"/>
      <c r="L67" s="24"/>
      <c r="M67" s="24"/>
      <c r="N67" s="24"/>
      <c r="O67" s="24"/>
    </row>
    <row r="68" spans="6:15" x14ac:dyDescent="0.5">
      <c r="F68"/>
      <c r="I68" s="24"/>
      <c r="J68" s="24"/>
      <c r="K68" s="24"/>
      <c r="L68" s="24"/>
      <c r="M68" s="24"/>
      <c r="N68" s="24"/>
      <c r="O68" s="24"/>
    </row>
    <row r="69" spans="6:15" x14ac:dyDescent="0.5">
      <c r="F69"/>
      <c r="I69" s="24"/>
      <c r="J69" s="24"/>
      <c r="K69" s="24"/>
      <c r="L69" s="24"/>
      <c r="M69" s="24"/>
      <c r="N69" s="24"/>
      <c r="O69" s="24"/>
    </row>
    <row r="70" spans="6:15" x14ac:dyDescent="0.5">
      <c r="F70"/>
      <c r="I70" s="24"/>
      <c r="J70" s="24"/>
      <c r="K70" s="24"/>
      <c r="L70" s="24"/>
      <c r="M70" s="24"/>
      <c r="N70" s="24"/>
      <c r="O70" s="24"/>
    </row>
    <row r="71" spans="6:15" x14ac:dyDescent="0.5">
      <c r="F71"/>
      <c r="I71" s="24"/>
      <c r="J71" s="24"/>
      <c r="K71" s="24"/>
      <c r="L71" s="24"/>
      <c r="M71" s="24"/>
      <c r="N71" s="24"/>
      <c r="O71" s="24"/>
    </row>
    <row r="72" spans="6:15" x14ac:dyDescent="0.5">
      <c r="F72"/>
      <c r="I72" s="24"/>
      <c r="J72" s="24"/>
      <c r="K72" s="24"/>
      <c r="L72" s="24"/>
      <c r="M72" s="24"/>
      <c r="N72" s="24"/>
      <c r="O72" s="24"/>
    </row>
    <row r="73" spans="6:15" x14ac:dyDescent="0.5">
      <c r="F73"/>
      <c r="I73" s="24"/>
      <c r="J73" s="24"/>
      <c r="K73" s="24"/>
      <c r="L73" s="24"/>
      <c r="M73" s="24"/>
      <c r="N73" s="24"/>
      <c r="O73" s="24"/>
    </row>
    <row r="74" spans="6:15" x14ac:dyDescent="0.5">
      <c r="F74"/>
      <c r="I74" s="24"/>
      <c r="J74" s="24"/>
      <c r="K74" s="24"/>
      <c r="L74" s="24"/>
      <c r="M74" s="24"/>
      <c r="N74" s="24"/>
      <c r="O74" s="24"/>
    </row>
    <row r="75" spans="6:15" x14ac:dyDescent="0.5">
      <c r="F75"/>
      <c r="I75" s="24"/>
      <c r="J75" s="24"/>
      <c r="K75" s="24"/>
      <c r="L75" s="24"/>
      <c r="M75" s="24"/>
      <c r="N75" s="24"/>
      <c r="O75" s="24"/>
    </row>
    <row r="76" spans="6:15" x14ac:dyDescent="0.5">
      <c r="F76"/>
      <c r="I76" s="24"/>
      <c r="J76" s="24"/>
      <c r="K76" s="24"/>
      <c r="L76" s="24"/>
      <c r="M76" s="24"/>
      <c r="N76" s="24"/>
      <c r="O76" s="24"/>
    </row>
    <row r="77" spans="6:15" x14ac:dyDescent="0.5">
      <c r="F77"/>
      <c r="I77" s="24"/>
      <c r="J77" s="24"/>
      <c r="K77" s="24"/>
      <c r="L77" s="24"/>
      <c r="M77" s="24"/>
      <c r="N77" s="24"/>
      <c r="O77" s="24"/>
    </row>
    <row r="78" spans="6:15" x14ac:dyDescent="0.5">
      <c r="F78"/>
      <c r="I78" s="24"/>
      <c r="J78" s="24"/>
      <c r="K78" s="24"/>
      <c r="L78" s="24"/>
      <c r="M78" s="24"/>
      <c r="N78" s="24"/>
      <c r="O78" s="24"/>
    </row>
    <row r="79" spans="6:15" x14ac:dyDescent="0.5">
      <c r="F79"/>
      <c r="I79" s="24"/>
      <c r="J79" s="24"/>
      <c r="K79" s="24"/>
      <c r="L79" s="24"/>
      <c r="M79" s="24"/>
      <c r="N79" s="24"/>
      <c r="O79" s="24"/>
    </row>
    <row r="80" spans="6:15" x14ac:dyDescent="0.5">
      <c r="F80"/>
      <c r="I80" s="24"/>
      <c r="J80" s="24"/>
      <c r="K80" s="24"/>
      <c r="L80" s="24"/>
      <c r="M80" s="24"/>
      <c r="N80" s="24"/>
      <c r="O80" s="24"/>
    </row>
    <row r="81" spans="6:15" x14ac:dyDescent="0.5">
      <c r="F81"/>
      <c r="I81" s="24"/>
      <c r="J81" s="24"/>
      <c r="K81" s="24"/>
      <c r="L81" s="24"/>
      <c r="M81" s="24"/>
      <c r="N81" s="24"/>
      <c r="O81" s="24"/>
    </row>
    <row r="82" spans="6:15" x14ac:dyDescent="0.5">
      <c r="F82"/>
      <c r="I82" s="24"/>
      <c r="J82" s="24"/>
      <c r="K82" s="24"/>
      <c r="L82" s="24"/>
      <c r="M82" s="24"/>
      <c r="N82" s="24"/>
      <c r="O82" s="24"/>
    </row>
    <row r="83" spans="6:15" x14ac:dyDescent="0.5">
      <c r="F83"/>
      <c r="I83" s="24"/>
      <c r="J83" s="24"/>
      <c r="K83" s="24"/>
      <c r="L83" s="24"/>
      <c r="M83" s="24"/>
      <c r="N83" s="24"/>
      <c r="O83" s="24"/>
    </row>
    <row r="84" spans="6:15" x14ac:dyDescent="0.5">
      <c r="F84"/>
      <c r="I84" s="24"/>
      <c r="J84" s="24"/>
      <c r="K84" s="24"/>
      <c r="L84" s="24"/>
      <c r="M84" s="24"/>
      <c r="N84" s="24"/>
      <c r="O84" s="24"/>
    </row>
    <row r="85" spans="6:15" x14ac:dyDescent="0.5">
      <c r="F85"/>
      <c r="I85" s="24"/>
      <c r="J85" s="24"/>
      <c r="K85" s="24"/>
      <c r="L85" s="24"/>
      <c r="M85" s="24"/>
      <c r="N85" s="24"/>
      <c r="O85" s="24"/>
    </row>
    <row r="86" spans="6:15" x14ac:dyDescent="0.5">
      <c r="F86"/>
      <c r="I86" s="24"/>
      <c r="J86" s="24"/>
      <c r="K86" s="24"/>
      <c r="L86" s="24"/>
      <c r="M86" s="24"/>
      <c r="N86" s="24"/>
      <c r="O86" s="24"/>
    </row>
    <row r="87" spans="6:15" x14ac:dyDescent="0.5">
      <c r="F87"/>
      <c r="I87" s="24"/>
      <c r="J87" s="24"/>
      <c r="K87" s="24"/>
      <c r="L87" s="24"/>
      <c r="M87" s="24"/>
      <c r="N87" s="24"/>
      <c r="O87" s="24"/>
    </row>
    <row r="88" spans="6:15" x14ac:dyDescent="0.5">
      <c r="F88"/>
      <c r="I88" s="24"/>
      <c r="J88" s="24"/>
      <c r="K88" s="24"/>
      <c r="L88" s="24"/>
      <c r="M88" s="24"/>
      <c r="N88" s="24"/>
      <c r="O88" s="24"/>
    </row>
    <row r="89" spans="6:15" x14ac:dyDescent="0.5">
      <c r="F89"/>
      <c r="I89" s="24"/>
      <c r="J89" s="24"/>
      <c r="K89" s="24"/>
      <c r="L89" s="24"/>
      <c r="M89" s="24"/>
      <c r="N89" s="24"/>
      <c r="O89" s="24"/>
    </row>
    <row r="90" spans="6:15" x14ac:dyDescent="0.5">
      <c r="F90"/>
      <c r="I90" s="24"/>
      <c r="J90" s="24"/>
      <c r="K90" s="24"/>
      <c r="L90" s="24"/>
      <c r="M90" s="24"/>
      <c r="N90" s="24"/>
      <c r="O90" s="24"/>
    </row>
    <row r="91" spans="6:15" x14ac:dyDescent="0.5">
      <c r="F91"/>
      <c r="I91" s="24"/>
      <c r="J91" s="24"/>
      <c r="K91" s="24"/>
      <c r="L91" s="24"/>
      <c r="M91" s="24"/>
      <c r="N91" s="24"/>
      <c r="O91" s="24"/>
    </row>
    <row r="92" spans="6:15" x14ac:dyDescent="0.5">
      <c r="F92"/>
      <c r="I92" s="24"/>
      <c r="J92" s="24"/>
      <c r="K92" s="24"/>
      <c r="L92" s="24"/>
      <c r="M92" s="24"/>
      <c r="N92" s="24"/>
      <c r="O92" s="24"/>
    </row>
    <row r="93" spans="6:15" x14ac:dyDescent="0.5">
      <c r="F93"/>
      <c r="I93" s="24"/>
      <c r="J93" s="24"/>
      <c r="K93" s="24"/>
      <c r="L93" s="24"/>
      <c r="M93" s="24"/>
      <c r="N93" s="24"/>
      <c r="O93" s="24"/>
    </row>
    <row r="94" spans="6:15" x14ac:dyDescent="0.5">
      <c r="F94"/>
      <c r="I94" s="24"/>
      <c r="J94" s="24"/>
      <c r="K94" s="24"/>
      <c r="L94" s="24"/>
      <c r="M94" s="24"/>
      <c r="N94" s="24"/>
      <c r="O94" s="24"/>
    </row>
    <row r="95" spans="6:15" x14ac:dyDescent="0.5">
      <c r="F95"/>
      <c r="I95" s="24"/>
      <c r="J95" s="24"/>
      <c r="K95" s="24"/>
      <c r="L95" s="24"/>
      <c r="M95" s="24"/>
      <c r="N95" s="24"/>
      <c r="O95" s="24"/>
    </row>
    <row r="96" spans="6:15" x14ac:dyDescent="0.5">
      <c r="F96"/>
      <c r="I96" s="24"/>
      <c r="J96" s="24"/>
      <c r="K96" s="24"/>
      <c r="L96" s="24"/>
      <c r="M96" s="24"/>
      <c r="N96" s="24"/>
      <c r="O96" s="24"/>
    </row>
    <row r="97" spans="6:15" x14ac:dyDescent="0.5">
      <c r="F97"/>
      <c r="I97" s="24"/>
      <c r="J97" s="24"/>
      <c r="K97" s="24"/>
      <c r="L97" s="24"/>
      <c r="M97" s="24"/>
      <c r="N97" s="24"/>
      <c r="O97" s="24"/>
    </row>
    <row r="98" spans="6:15" x14ac:dyDescent="0.5">
      <c r="F98"/>
      <c r="I98" s="24"/>
      <c r="J98" s="24"/>
      <c r="K98" s="24"/>
      <c r="L98" s="24"/>
      <c r="M98" s="24"/>
      <c r="N98" s="24"/>
      <c r="O98" s="24"/>
    </row>
    <row r="99" spans="6:15" x14ac:dyDescent="0.5">
      <c r="F99"/>
      <c r="I99" s="24"/>
      <c r="J99" s="24"/>
      <c r="K99" s="24"/>
      <c r="L99" s="24"/>
      <c r="M99" s="24"/>
      <c r="N99" s="24"/>
      <c r="O99" s="24"/>
    </row>
    <row r="100" spans="6:15" x14ac:dyDescent="0.5">
      <c r="F100"/>
      <c r="I100" s="24"/>
      <c r="J100" s="24"/>
      <c r="K100" s="24"/>
      <c r="L100" s="24"/>
      <c r="M100" s="24"/>
      <c r="N100" s="24"/>
      <c r="O100" s="24"/>
    </row>
    <row r="101" spans="6:15" x14ac:dyDescent="0.5">
      <c r="F101"/>
      <c r="I101" s="24"/>
      <c r="J101" s="24"/>
      <c r="K101" s="24"/>
      <c r="L101" s="24"/>
      <c r="M101" s="24"/>
      <c r="N101" s="24"/>
      <c r="O101" s="24"/>
    </row>
    <row r="102" spans="6:15" x14ac:dyDescent="0.5">
      <c r="F102"/>
      <c r="I102" s="24"/>
      <c r="J102" s="24"/>
      <c r="K102" s="24"/>
      <c r="L102" s="24"/>
      <c r="M102" s="24"/>
      <c r="N102" s="24"/>
      <c r="O102" s="24"/>
    </row>
    <row r="103" spans="6:15" x14ac:dyDescent="0.5">
      <c r="F103"/>
      <c r="I103" s="24"/>
      <c r="J103" s="24"/>
      <c r="K103" s="24"/>
      <c r="L103" s="24"/>
      <c r="M103" s="24"/>
      <c r="N103" s="24"/>
      <c r="O103" s="24"/>
    </row>
    <row r="104" spans="6:15" x14ac:dyDescent="0.5">
      <c r="F104"/>
      <c r="I104" s="24"/>
      <c r="J104" s="24"/>
      <c r="K104" s="24"/>
      <c r="L104" s="24"/>
      <c r="M104" s="24"/>
      <c r="N104" s="24"/>
      <c r="O104" s="24"/>
    </row>
    <row r="105" spans="6:15" x14ac:dyDescent="0.5">
      <c r="F105"/>
      <c r="I105" s="24"/>
      <c r="J105" s="24"/>
      <c r="K105" s="24"/>
      <c r="L105" s="24"/>
      <c r="M105" s="24"/>
      <c r="N105" s="24"/>
      <c r="O105" s="24"/>
    </row>
    <row r="106" spans="6:15" x14ac:dyDescent="0.5">
      <c r="F106"/>
      <c r="I106" s="24"/>
      <c r="J106" s="24"/>
      <c r="K106" s="24"/>
      <c r="L106" s="24"/>
      <c r="M106" s="24"/>
      <c r="N106" s="24"/>
      <c r="O106" s="24"/>
    </row>
    <row r="107" spans="6:15" x14ac:dyDescent="0.5">
      <c r="F107"/>
      <c r="I107" s="24"/>
      <c r="J107" s="24"/>
      <c r="K107" s="24"/>
      <c r="L107" s="24"/>
      <c r="M107" s="24"/>
      <c r="N107" s="24"/>
      <c r="O107" s="24"/>
    </row>
    <row r="108" spans="6:15" x14ac:dyDescent="0.5">
      <c r="F108"/>
      <c r="I108" s="24"/>
      <c r="J108" s="24"/>
      <c r="K108" s="24"/>
      <c r="L108" s="24"/>
      <c r="M108" s="24"/>
      <c r="N108" s="24"/>
      <c r="O108" s="24"/>
    </row>
    <row r="109" spans="6:15" x14ac:dyDescent="0.5">
      <c r="F109"/>
      <c r="I109" s="24"/>
      <c r="J109" s="24"/>
      <c r="K109" s="24"/>
      <c r="L109" s="24"/>
      <c r="M109" s="24"/>
      <c r="N109" s="24"/>
      <c r="O109" s="24"/>
    </row>
    <row r="110" spans="6:15" x14ac:dyDescent="0.5">
      <c r="F110"/>
      <c r="I110" s="24"/>
      <c r="J110" s="24"/>
      <c r="K110" s="24"/>
      <c r="L110" s="24"/>
      <c r="M110" s="24"/>
      <c r="N110" s="24"/>
      <c r="O110" s="24"/>
    </row>
    <row r="111" spans="6:15" x14ac:dyDescent="0.5">
      <c r="F111"/>
      <c r="I111" s="24"/>
      <c r="J111" s="24"/>
      <c r="K111" s="24"/>
      <c r="L111" s="24"/>
      <c r="M111" s="24"/>
      <c r="N111" s="24"/>
      <c r="O111" s="24"/>
    </row>
    <row r="112" spans="6:15" x14ac:dyDescent="0.5">
      <c r="F112"/>
      <c r="I112" s="24"/>
      <c r="J112" s="24"/>
      <c r="K112" s="24"/>
      <c r="L112" s="24"/>
      <c r="M112" s="24"/>
      <c r="N112" s="24"/>
      <c r="O112" s="24"/>
    </row>
    <row r="113" spans="6:15" x14ac:dyDescent="0.5">
      <c r="F113"/>
      <c r="I113" s="24"/>
      <c r="J113" s="24"/>
      <c r="K113" s="24"/>
      <c r="L113" s="24"/>
      <c r="M113" s="24"/>
      <c r="N113" s="24"/>
      <c r="O113" s="24"/>
    </row>
    <row r="114" spans="6:15" x14ac:dyDescent="0.5">
      <c r="F114"/>
      <c r="I114" s="24"/>
      <c r="J114" s="24"/>
      <c r="K114" s="24"/>
      <c r="L114" s="24"/>
      <c r="M114" s="24"/>
      <c r="N114" s="24"/>
      <c r="O114" s="24"/>
    </row>
    <row r="115" spans="6:15" x14ac:dyDescent="0.5">
      <c r="F115"/>
      <c r="I115" s="24"/>
      <c r="J115" s="24"/>
      <c r="K115" s="24"/>
      <c r="L115" s="24"/>
      <c r="M115" s="24"/>
      <c r="N115" s="24"/>
      <c r="O115" s="24"/>
    </row>
    <row r="116" spans="6:15" x14ac:dyDescent="0.5">
      <c r="F116"/>
      <c r="I116" s="24"/>
      <c r="J116" s="24"/>
      <c r="K116" s="24"/>
      <c r="L116" s="24"/>
      <c r="M116" s="24"/>
      <c r="N116" s="24"/>
      <c r="O116" s="24"/>
    </row>
    <row r="117" spans="6:15" x14ac:dyDescent="0.5">
      <c r="F117"/>
      <c r="I117" s="24"/>
      <c r="J117" s="24"/>
      <c r="K117" s="24"/>
      <c r="L117" s="24"/>
      <c r="M117" s="24"/>
      <c r="N117" s="24"/>
      <c r="O117" s="24"/>
    </row>
    <row r="118" spans="6:15" x14ac:dyDescent="0.5">
      <c r="F118"/>
      <c r="I118" s="24"/>
      <c r="J118" s="24"/>
      <c r="K118" s="24"/>
      <c r="L118" s="24"/>
      <c r="M118" s="24"/>
      <c r="N118" s="24"/>
      <c r="O118" s="24"/>
    </row>
    <row r="119" spans="6:15" x14ac:dyDescent="0.5">
      <c r="F119"/>
      <c r="I119" s="24"/>
      <c r="J119" s="24"/>
      <c r="K119" s="24"/>
      <c r="L119" s="24"/>
      <c r="M119" s="24"/>
      <c r="N119" s="24"/>
      <c r="O119" s="24"/>
    </row>
    <row r="120" spans="6:15" x14ac:dyDescent="0.5">
      <c r="F120"/>
      <c r="I120" s="24"/>
      <c r="J120" s="24"/>
      <c r="K120" s="24"/>
      <c r="L120" s="24"/>
      <c r="M120" s="24"/>
      <c r="N120" s="24"/>
      <c r="O120" s="24"/>
    </row>
    <row r="121" spans="6:15" x14ac:dyDescent="0.5">
      <c r="F121"/>
      <c r="I121" s="24"/>
      <c r="J121" s="24"/>
      <c r="K121" s="24"/>
      <c r="L121" s="24"/>
      <c r="M121" s="24"/>
      <c r="N121" s="24"/>
      <c r="O121" s="24"/>
    </row>
    <row r="122" spans="6:15" x14ac:dyDescent="0.5">
      <c r="F122"/>
      <c r="I122" s="24"/>
      <c r="J122" s="24"/>
      <c r="K122" s="24"/>
      <c r="L122" s="24"/>
      <c r="M122" s="24"/>
      <c r="N122" s="24"/>
      <c r="O122" s="24"/>
    </row>
    <row r="123" spans="6:15" x14ac:dyDescent="0.5">
      <c r="F123"/>
      <c r="I123" s="24"/>
      <c r="J123" s="24"/>
      <c r="K123" s="24"/>
      <c r="L123" s="24"/>
      <c r="M123" s="24"/>
      <c r="N123" s="24"/>
      <c r="O123" s="24"/>
    </row>
    <row r="124" spans="6:15" x14ac:dyDescent="0.5">
      <c r="F124"/>
      <c r="I124" s="24"/>
      <c r="J124" s="24"/>
      <c r="K124" s="24"/>
      <c r="L124" s="24"/>
      <c r="M124" s="24"/>
      <c r="N124" s="24"/>
      <c r="O124" s="24"/>
    </row>
    <row r="125" spans="6:15" x14ac:dyDescent="0.5">
      <c r="F125"/>
      <c r="I125" s="24"/>
      <c r="J125" s="24"/>
      <c r="K125" s="24"/>
      <c r="L125" s="24"/>
      <c r="M125" s="24"/>
      <c r="N125" s="24"/>
      <c r="O125" s="24"/>
    </row>
    <row r="126" spans="6:15" x14ac:dyDescent="0.5">
      <c r="F126"/>
      <c r="I126" s="24"/>
      <c r="J126" s="24"/>
      <c r="K126" s="24"/>
      <c r="L126" s="24"/>
      <c r="M126" s="24"/>
      <c r="N126" s="24"/>
      <c r="O126" s="24"/>
    </row>
    <row r="127" spans="6:15" x14ac:dyDescent="0.5">
      <c r="F127"/>
      <c r="I127" s="24"/>
      <c r="J127" s="24"/>
      <c r="K127" s="24"/>
      <c r="L127" s="24"/>
      <c r="M127" s="24"/>
      <c r="N127" s="24"/>
      <c r="O127" s="24"/>
    </row>
    <row r="128" spans="6:15" x14ac:dyDescent="0.5">
      <c r="F128"/>
      <c r="I128" s="24"/>
      <c r="J128" s="24"/>
      <c r="K128" s="24"/>
      <c r="L128" s="24"/>
      <c r="M128" s="24"/>
      <c r="N128" s="24"/>
      <c r="O128" s="24"/>
    </row>
    <row r="129" spans="6:15" x14ac:dyDescent="0.5">
      <c r="F129"/>
      <c r="I129" s="24"/>
      <c r="J129" s="24"/>
      <c r="K129" s="24"/>
      <c r="L129" s="24"/>
      <c r="M129" s="24"/>
      <c r="N129" s="24"/>
      <c r="O129" s="24"/>
    </row>
    <row r="130" spans="6:15" x14ac:dyDescent="0.5">
      <c r="F130"/>
      <c r="I130" s="24"/>
      <c r="J130" s="24"/>
      <c r="K130" s="24"/>
      <c r="L130" s="24"/>
      <c r="M130" s="24"/>
      <c r="N130" s="24"/>
      <c r="O130" s="24"/>
    </row>
    <row r="131" spans="6:15" x14ac:dyDescent="0.5">
      <c r="F131"/>
      <c r="I131" s="24"/>
      <c r="J131" s="24"/>
      <c r="K131" s="24"/>
      <c r="L131" s="24"/>
      <c r="M131" s="24"/>
      <c r="N131" s="24"/>
      <c r="O131" s="24"/>
    </row>
    <row r="132" spans="6:15" x14ac:dyDescent="0.5">
      <c r="F132"/>
      <c r="I132" s="24"/>
      <c r="J132" s="24"/>
      <c r="K132" s="24"/>
      <c r="L132" s="24"/>
      <c r="M132" s="24"/>
      <c r="N132" s="24"/>
      <c r="O132" s="24"/>
    </row>
    <row r="133" spans="6:15" x14ac:dyDescent="0.5">
      <c r="F133"/>
      <c r="I133" s="24"/>
      <c r="J133" s="24"/>
      <c r="K133" s="24"/>
      <c r="L133" s="24"/>
      <c r="M133" s="24"/>
      <c r="N133" s="24"/>
      <c r="O133" s="24"/>
    </row>
    <row r="134" spans="6:15" x14ac:dyDescent="0.5">
      <c r="F134"/>
      <c r="I134" s="24"/>
      <c r="J134" s="24"/>
      <c r="K134" s="24"/>
      <c r="L134" s="24"/>
      <c r="M134" s="24"/>
      <c r="N134" s="24"/>
      <c r="O134" s="24"/>
    </row>
    <row r="135" spans="6:15" x14ac:dyDescent="0.5">
      <c r="F135"/>
      <c r="I135" s="24"/>
      <c r="J135" s="24"/>
      <c r="K135" s="24"/>
      <c r="L135" s="24"/>
      <c r="M135" s="24"/>
      <c r="N135" s="24"/>
      <c r="O135" s="24"/>
    </row>
    <row r="136" spans="6:15" x14ac:dyDescent="0.5">
      <c r="F136"/>
      <c r="I136" s="24"/>
      <c r="J136" s="24"/>
      <c r="K136" s="24"/>
      <c r="L136" s="24"/>
      <c r="M136" s="24"/>
      <c r="N136" s="24"/>
      <c r="O136" s="24"/>
    </row>
    <row r="137" spans="6:15" x14ac:dyDescent="0.5">
      <c r="F137"/>
      <c r="I137" s="24"/>
      <c r="J137" s="24"/>
      <c r="K137" s="24"/>
      <c r="L137" s="24"/>
      <c r="M137" s="24"/>
      <c r="N137" s="24"/>
      <c r="O137" s="24"/>
    </row>
    <row r="138" spans="6:15" x14ac:dyDescent="0.5">
      <c r="F138"/>
      <c r="I138" s="24"/>
      <c r="J138" s="24"/>
      <c r="K138" s="24"/>
      <c r="L138" s="24"/>
      <c r="M138" s="24"/>
      <c r="N138" s="24"/>
      <c r="O138" s="24"/>
    </row>
    <row r="139" spans="6:15" x14ac:dyDescent="0.5">
      <c r="F139"/>
      <c r="I139" s="24"/>
      <c r="J139" s="24"/>
      <c r="K139" s="24"/>
      <c r="L139" s="24"/>
      <c r="M139" s="24"/>
      <c r="N139" s="24"/>
      <c r="O139" s="24"/>
    </row>
    <row r="140" spans="6:15" x14ac:dyDescent="0.5">
      <c r="F140"/>
      <c r="I140" s="24"/>
      <c r="J140" s="24"/>
      <c r="K140" s="24"/>
      <c r="L140" s="24"/>
      <c r="M140" s="24"/>
      <c r="N140" s="24"/>
      <c r="O140" s="24"/>
    </row>
    <row r="141" spans="6:15" x14ac:dyDescent="0.5">
      <c r="F141"/>
      <c r="I141" s="24"/>
      <c r="J141" s="24"/>
      <c r="K141" s="24"/>
      <c r="L141" s="24"/>
      <c r="M141" s="24"/>
      <c r="N141" s="24"/>
      <c r="O141" s="24"/>
    </row>
    <row r="142" spans="6:15" x14ac:dyDescent="0.5">
      <c r="F142"/>
      <c r="I142" s="24"/>
      <c r="J142" s="24"/>
      <c r="K142" s="24"/>
      <c r="L142" s="24"/>
      <c r="M142" s="24"/>
      <c r="N142" s="24"/>
      <c r="O142" s="24"/>
    </row>
    <row r="143" spans="6:15" x14ac:dyDescent="0.5">
      <c r="F143"/>
      <c r="I143" s="24"/>
      <c r="J143" s="24"/>
      <c r="K143" s="24"/>
      <c r="L143" s="24"/>
      <c r="M143" s="24"/>
      <c r="N143" s="24"/>
      <c r="O143" s="24"/>
    </row>
    <row r="144" spans="6:15" x14ac:dyDescent="0.5">
      <c r="F144"/>
      <c r="I144" s="24"/>
      <c r="J144" s="24"/>
      <c r="K144" s="24"/>
      <c r="L144" s="24"/>
      <c r="M144" s="24"/>
      <c r="N144" s="24"/>
      <c r="O144" s="24"/>
    </row>
    <row r="145" spans="6:15" x14ac:dyDescent="0.5">
      <c r="F145"/>
      <c r="I145" s="24"/>
      <c r="J145" s="24"/>
      <c r="K145" s="24"/>
      <c r="L145" s="24"/>
      <c r="M145" s="24"/>
      <c r="N145" s="24"/>
      <c r="O145" s="24"/>
    </row>
    <row r="146" spans="6:15" x14ac:dyDescent="0.5">
      <c r="F146"/>
      <c r="I146" s="24"/>
      <c r="J146" s="24"/>
      <c r="K146" s="24"/>
      <c r="L146" s="24"/>
      <c r="M146" s="24"/>
      <c r="N146" s="24"/>
      <c r="O146" s="24"/>
    </row>
    <row r="147" spans="6:15" x14ac:dyDescent="0.5">
      <c r="F147"/>
      <c r="I147" s="24"/>
      <c r="J147" s="24"/>
      <c r="K147" s="24"/>
      <c r="L147" s="24"/>
      <c r="M147" s="24"/>
      <c r="N147" s="24"/>
      <c r="O147" s="24"/>
    </row>
    <row r="148" spans="6:15" x14ac:dyDescent="0.5">
      <c r="F148"/>
      <c r="I148" s="24"/>
      <c r="J148" s="24"/>
      <c r="K148" s="24"/>
      <c r="L148" s="24"/>
      <c r="M148" s="24"/>
      <c r="N148" s="24"/>
      <c r="O148" s="24"/>
    </row>
    <row r="149" spans="6:15" x14ac:dyDescent="0.5">
      <c r="F149"/>
      <c r="I149" s="24"/>
      <c r="J149" s="24"/>
      <c r="K149" s="24"/>
      <c r="L149" s="24"/>
      <c r="M149" s="24"/>
      <c r="N149" s="24"/>
      <c r="O149" s="24"/>
    </row>
    <row r="150" spans="6:15" x14ac:dyDescent="0.5">
      <c r="F150"/>
      <c r="I150" s="24"/>
      <c r="J150" s="24"/>
      <c r="K150" s="24"/>
      <c r="L150" s="24"/>
      <c r="M150" s="24"/>
      <c r="N150" s="24"/>
      <c r="O150" s="24"/>
    </row>
    <row r="151" spans="6:15" x14ac:dyDescent="0.5">
      <c r="F151"/>
      <c r="I151" s="24"/>
      <c r="J151" s="24"/>
      <c r="K151" s="24"/>
      <c r="L151" s="24"/>
      <c r="M151" s="24"/>
      <c r="N151" s="24"/>
      <c r="O151" s="24"/>
    </row>
    <row r="152" spans="6:15" x14ac:dyDescent="0.5">
      <c r="F152"/>
      <c r="I152" s="24"/>
      <c r="J152" s="24"/>
      <c r="K152" s="24"/>
      <c r="L152" s="24"/>
      <c r="M152" s="24"/>
      <c r="N152" s="24"/>
      <c r="O152" s="24"/>
    </row>
    <row r="153" spans="6:15" x14ac:dyDescent="0.5">
      <c r="I153" s="24"/>
      <c r="J153" s="24"/>
      <c r="K153" s="24"/>
      <c r="L153" s="24"/>
      <c r="M153" s="24"/>
      <c r="N153" s="24"/>
      <c r="O153" s="24"/>
    </row>
    <row r="154" spans="6:15" x14ac:dyDescent="0.5">
      <c r="I154" s="24"/>
      <c r="J154" s="24"/>
      <c r="K154" s="24"/>
      <c r="L154" s="24"/>
      <c r="M154" s="24"/>
      <c r="N154" s="24"/>
      <c r="O154" s="24"/>
    </row>
    <row r="155" spans="6:15" x14ac:dyDescent="0.5">
      <c r="I155" s="24"/>
      <c r="J155" s="24"/>
      <c r="K155" s="24"/>
      <c r="L155" s="24"/>
      <c r="M155" s="24"/>
      <c r="N155" s="24"/>
      <c r="O155" s="24"/>
    </row>
    <row r="156" spans="6:15" x14ac:dyDescent="0.5">
      <c r="I156" s="24"/>
      <c r="J156" s="24"/>
      <c r="K156" s="24"/>
      <c r="L156" s="24"/>
      <c r="M156" s="24"/>
      <c r="N156" s="24"/>
      <c r="O156" s="24"/>
    </row>
    <row r="157" spans="6:15" x14ac:dyDescent="0.5">
      <c r="I157" s="24"/>
      <c r="J157" s="24"/>
      <c r="K157" s="24"/>
      <c r="L157" s="24"/>
      <c r="M157" s="24"/>
      <c r="N157" s="24"/>
      <c r="O157" s="24"/>
    </row>
    <row r="158" spans="6:15" x14ac:dyDescent="0.5">
      <c r="I158" s="24"/>
      <c r="J158" s="24"/>
      <c r="K158" s="24"/>
      <c r="L158" s="24"/>
      <c r="M158" s="24"/>
      <c r="N158" s="24"/>
      <c r="O158" s="24"/>
    </row>
    <row r="159" spans="6:15" x14ac:dyDescent="0.5">
      <c r="I159" s="24"/>
      <c r="J159" s="24"/>
      <c r="K159" s="24"/>
      <c r="L159" s="24"/>
      <c r="M159" s="24"/>
      <c r="N159" s="24"/>
      <c r="O159" s="24"/>
    </row>
    <row r="160" spans="6:15" x14ac:dyDescent="0.5">
      <c r="I160" s="24"/>
      <c r="J160" s="24"/>
      <c r="K160" s="24"/>
      <c r="L160" s="24"/>
      <c r="M160" s="24"/>
      <c r="N160" s="24"/>
      <c r="O160" s="24"/>
    </row>
    <row r="161" spans="9:15" x14ac:dyDescent="0.5">
      <c r="I161" s="24"/>
      <c r="J161" s="24"/>
      <c r="K161" s="24"/>
      <c r="L161" s="24"/>
      <c r="M161" s="24"/>
      <c r="N161" s="24"/>
      <c r="O161" s="24"/>
    </row>
    <row r="162" spans="9:15" x14ac:dyDescent="0.5">
      <c r="I162" s="24"/>
      <c r="J162" s="24"/>
      <c r="K162" s="24"/>
      <c r="L162" s="24"/>
      <c r="M162" s="24"/>
      <c r="N162" s="24"/>
      <c r="O162" s="24"/>
    </row>
    <row r="163" spans="9:15" x14ac:dyDescent="0.5">
      <c r="I163" s="24"/>
      <c r="J163" s="24"/>
      <c r="K163" s="24"/>
      <c r="L163" s="24"/>
      <c r="M163" s="24"/>
      <c r="N163" s="24"/>
      <c r="O163" s="24"/>
    </row>
    <row r="164" spans="9:15" x14ac:dyDescent="0.5">
      <c r="I164" s="24"/>
      <c r="J164" s="24"/>
      <c r="K164" s="24"/>
      <c r="L164" s="24"/>
      <c r="M164" s="24"/>
      <c r="N164" s="24"/>
      <c r="O164" s="24"/>
    </row>
    <row r="165" spans="9:15" x14ac:dyDescent="0.5">
      <c r="I165" s="24"/>
      <c r="J165" s="24"/>
      <c r="K165" s="24"/>
      <c r="L165" s="24"/>
      <c r="M165" s="24"/>
      <c r="N165" s="24"/>
      <c r="O165" s="24"/>
    </row>
    <row r="166" spans="9:15" x14ac:dyDescent="0.5">
      <c r="I166" s="24"/>
      <c r="J166" s="24"/>
      <c r="K166" s="24"/>
      <c r="L166" s="24"/>
      <c r="M166" s="24"/>
      <c r="N166" s="24"/>
      <c r="O166" s="24"/>
    </row>
    <row r="167" spans="9:15" x14ac:dyDescent="0.5">
      <c r="I167" s="24"/>
      <c r="J167" s="24"/>
      <c r="K167" s="24"/>
      <c r="L167" s="24"/>
      <c r="M167" s="24"/>
      <c r="N167" s="24"/>
      <c r="O167" s="24"/>
    </row>
    <row r="168" spans="9:15" x14ac:dyDescent="0.5">
      <c r="I168" s="24"/>
      <c r="J168" s="24"/>
      <c r="K168" s="24"/>
      <c r="L168" s="24"/>
      <c r="M168" s="24"/>
      <c r="N168" s="24"/>
      <c r="O168" s="24"/>
    </row>
    <row r="169" spans="9:15" x14ac:dyDescent="0.5">
      <c r="I169" s="24"/>
      <c r="J169" s="24"/>
      <c r="K169" s="24"/>
      <c r="L169" s="24"/>
      <c r="M169" s="24"/>
      <c r="N169" s="24"/>
      <c r="O169" s="24"/>
    </row>
    <row r="170" spans="9:15" x14ac:dyDescent="0.5">
      <c r="I170" s="24"/>
      <c r="J170" s="24"/>
      <c r="K170" s="24"/>
      <c r="L170" s="24"/>
      <c r="M170" s="24"/>
      <c r="N170" s="24"/>
      <c r="O170" s="24"/>
    </row>
    <row r="171" spans="9:15" x14ac:dyDescent="0.5">
      <c r="I171" s="24"/>
      <c r="J171" s="24"/>
      <c r="K171" s="24"/>
      <c r="L171" s="24"/>
      <c r="M171" s="24"/>
      <c r="N171" s="24"/>
      <c r="O171" s="24"/>
    </row>
    <row r="172" spans="9:15" x14ac:dyDescent="0.5">
      <c r="I172" s="24"/>
      <c r="J172" s="24"/>
      <c r="K172" s="24"/>
      <c r="L172" s="24"/>
      <c r="M172" s="24"/>
      <c r="N172" s="24"/>
      <c r="O172" s="24"/>
    </row>
    <row r="173" spans="9:15" x14ac:dyDescent="0.5">
      <c r="I173" s="24"/>
      <c r="J173" s="24"/>
      <c r="K173" s="24"/>
      <c r="L173" s="24"/>
      <c r="M173" s="24"/>
      <c r="N173" s="24"/>
      <c r="O173" s="24"/>
    </row>
    <row r="174" spans="9:15" x14ac:dyDescent="0.5">
      <c r="I174" s="24"/>
      <c r="J174" s="24"/>
      <c r="K174" s="24"/>
      <c r="L174" s="24"/>
      <c r="M174" s="24"/>
      <c r="N174" s="24"/>
      <c r="O174" s="24"/>
    </row>
    <row r="175" spans="9:15" x14ac:dyDescent="0.5">
      <c r="I175" s="24"/>
      <c r="J175" s="24"/>
      <c r="K175" s="24"/>
      <c r="L175" s="24"/>
      <c r="M175" s="24"/>
      <c r="N175" s="24"/>
      <c r="O175" s="24"/>
    </row>
    <row r="176" spans="9:15" x14ac:dyDescent="0.5">
      <c r="I176" s="24"/>
      <c r="J176" s="24"/>
      <c r="K176" s="24"/>
      <c r="L176" s="24"/>
      <c r="M176" s="24"/>
      <c r="N176" s="24"/>
      <c r="O176" s="24"/>
    </row>
    <row r="177" spans="9:15" x14ac:dyDescent="0.5">
      <c r="I177" s="24"/>
      <c r="J177" s="24"/>
      <c r="K177" s="24"/>
      <c r="L177" s="24"/>
      <c r="M177" s="24"/>
      <c r="N177" s="24"/>
      <c r="O177" s="24"/>
    </row>
    <row r="178" spans="9:15" x14ac:dyDescent="0.5">
      <c r="I178" s="24"/>
      <c r="J178" s="24"/>
      <c r="K178" s="24"/>
      <c r="L178" s="24"/>
      <c r="M178" s="24"/>
      <c r="N178" s="24"/>
      <c r="O178" s="24"/>
    </row>
    <row r="179" spans="9:15" x14ac:dyDescent="0.5">
      <c r="I179" s="24"/>
      <c r="J179" s="24"/>
      <c r="K179" s="24"/>
      <c r="L179" s="24"/>
      <c r="M179" s="24"/>
      <c r="N179" s="24"/>
      <c r="O179" s="24"/>
    </row>
    <row r="180" spans="9:15" x14ac:dyDescent="0.5">
      <c r="I180" s="24"/>
      <c r="J180" s="24"/>
      <c r="K180" s="24"/>
      <c r="L180" s="24"/>
      <c r="M180" s="24"/>
      <c r="N180" s="24"/>
      <c r="O180" s="24"/>
    </row>
    <row r="181" spans="9:15" x14ac:dyDescent="0.5">
      <c r="I181" s="24"/>
      <c r="J181" s="24"/>
      <c r="K181" s="24"/>
      <c r="L181" s="24"/>
      <c r="M181" s="24"/>
      <c r="N181" s="24"/>
      <c r="O181" s="24"/>
    </row>
    <row r="182" spans="9:15" x14ac:dyDescent="0.5">
      <c r="I182" s="24"/>
      <c r="J182" s="24"/>
      <c r="K182" s="24"/>
      <c r="L182" s="24"/>
      <c r="M182" s="24"/>
      <c r="N182" s="24"/>
      <c r="O182" s="24"/>
    </row>
    <row r="183" spans="9:15" x14ac:dyDescent="0.5">
      <c r="I183" s="24"/>
      <c r="J183" s="24"/>
      <c r="K183" s="24"/>
      <c r="L183" s="24"/>
      <c r="M183" s="24"/>
      <c r="N183" s="24"/>
      <c r="O183" s="24"/>
    </row>
    <row r="184" spans="9:15" x14ac:dyDescent="0.5">
      <c r="I184" s="24"/>
      <c r="J184" s="24"/>
      <c r="K184" s="24"/>
      <c r="L184" s="24"/>
      <c r="M184" s="24"/>
      <c r="N184" s="24"/>
      <c r="O184" s="24"/>
    </row>
    <row r="185" spans="9:15" x14ac:dyDescent="0.5">
      <c r="I185" s="24"/>
      <c r="J185" s="24"/>
      <c r="K185" s="24"/>
      <c r="L185" s="24"/>
      <c r="M185" s="24"/>
      <c r="N185" s="24"/>
      <c r="O185" s="24"/>
    </row>
    <row r="186" spans="9:15" x14ac:dyDescent="0.5">
      <c r="I186" s="24"/>
      <c r="J186" s="24"/>
      <c r="K186" s="24"/>
      <c r="L186" s="24"/>
      <c r="M186" s="24"/>
      <c r="N186" s="24"/>
      <c r="O186" s="24"/>
    </row>
    <row r="187" spans="9:15" x14ac:dyDescent="0.5">
      <c r="I187" s="24"/>
      <c r="J187" s="24"/>
      <c r="K187" s="24"/>
      <c r="L187" s="24"/>
      <c r="M187" s="24"/>
      <c r="N187" s="24"/>
      <c r="O187" s="24"/>
    </row>
    <row r="188" spans="9:15" x14ac:dyDescent="0.5">
      <c r="I188" s="24"/>
      <c r="J188" s="24"/>
      <c r="K188" s="24"/>
      <c r="L188" s="24"/>
      <c r="M188" s="24"/>
      <c r="N188" s="24"/>
      <c r="O188" s="24"/>
    </row>
    <row r="189" spans="9:15" x14ac:dyDescent="0.5">
      <c r="I189" s="24"/>
      <c r="J189" s="24"/>
      <c r="K189" s="24"/>
      <c r="L189" s="24"/>
      <c r="M189" s="24"/>
      <c r="N189" s="24"/>
      <c r="O189" s="24"/>
    </row>
    <row r="190" spans="9:15" x14ac:dyDescent="0.5">
      <c r="I190" s="24"/>
      <c r="J190" s="24"/>
      <c r="K190" s="24"/>
      <c r="L190" s="24"/>
      <c r="M190" s="24"/>
      <c r="N190" s="24"/>
      <c r="O190" s="24"/>
    </row>
    <row r="191" spans="9:15" x14ac:dyDescent="0.5">
      <c r="I191" s="24"/>
      <c r="J191" s="24"/>
      <c r="K191" s="24"/>
      <c r="L191" s="24"/>
      <c r="M191" s="24"/>
      <c r="N191" s="24"/>
      <c r="O191" s="24"/>
    </row>
    <row r="192" spans="9:15" x14ac:dyDescent="0.5">
      <c r="I192" s="24"/>
      <c r="J192" s="24"/>
      <c r="K192" s="24"/>
      <c r="L192" s="24"/>
      <c r="M192" s="24"/>
      <c r="N192" s="24"/>
      <c r="O192" s="24"/>
    </row>
    <row r="193" spans="9:15" x14ac:dyDescent="0.5">
      <c r="I193" s="24"/>
      <c r="J193" s="24"/>
      <c r="K193" s="24"/>
      <c r="L193" s="24"/>
      <c r="M193" s="24"/>
      <c r="N193" s="24"/>
      <c r="O193" s="24"/>
    </row>
    <row r="194" spans="9:15" x14ac:dyDescent="0.5">
      <c r="I194" s="24"/>
      <c r="J194" s="24"/>
      <c r="K194" s="24"/>
      <c r="L194" s="24"/>
      <c r="M194" s="24"/>
      <c r="N194" s="24"/>
      <c r="O194" s="24"/>
    </row>
    <row r="195" spans="9:15" x14ac:dyDescent="0.5">
      <c r="I195" s="24"/>
      <c r="J195" s="24"/>
      <c r="K195" s="24"/>
      <c r="L195" s="24"/>
      <c r="M195" s="24"/>
      <c r="N195" s="24"/>
      <c r="O195" s="24"/>
    </row>
    <row r="196" spans="9:15" x14ac:dyDescent="0.5">
      <c r="I196" s="24"/>
      <c r="J196" s="24"/>
      <c r="K196" s="24"/>
      <c r="L196" s="24"/>
      <c r="M196" s="24"/>
      <c r="N196" s="24"/>
      <c r="O196" s="24"/>
    </row>
    <row r="197" spans="9:15" x14ac:dyDescent="0.5">
      <c r="I197" s="24"/>
      <c r="J197" s="24"/>
      <c r="K197" s="24"/>
      <c r="L197" s="24"/>
      <c r="M197" s="24"/>
      <c r="N197" s="24"/>
      <c r="O197" s="24"/>
    </row>
    <row r="198" spans="9:15" x14ac:dyDescent="0.5">
      <c r="I198" s="24"/>
      <c r="J198" s="24"/>
      <c r="K198" s="24"/>
      <c r="L198" s="24"/>
      <c r="M198" s="24"/>
      <c r="N198" s="24"/>
      <c r="O198" s="24"/>
    </row>
    <row r="199" spans="9:15" x14ac:dyDescent="0.5">
      <c r="I199" s="24"/>
      <c r="J199" s="24"/>
      <c r="K199" s="24"/>
      <c r="L199" s="24"/>
      <c r="M199" s="24"/>
      <c r="N199" s="24"/>
      <c r="O199" s="24"/>
    </row>
    <row r="200" spans="9:15" x14ac:dyDescent="0.5">
      <c r="I200" s="24"/>
      <c r="J200" s="24"/>
      <c r="K200" s="24"/>
      <c r="L200" s="24"/>
      <c r="M200" s="24"/>
      <c r="N200" s="24"/>
      <c r="O200" s="24"/>
    </row>
    <row r="201" spans="9:15" x14ac:dyDescent="0.5">
      <c r="I201" s="24"/>
      <c r="J201" s="24"/>
      <c r="K201" s="24"/>
      <c r="L201" s="24"/>
      <c r="M201" s="24"/>
      <c r="N201" s="24"/>
      <c r="O201" s="24"/>
    </row>
    <row r="202" spans="9:15" x14ac:dyDescent="0.5">
      <c r="I202" s="24"/>
      <c r="J202" s="24"/>
      <c r="K202" s="24"/>
      <c r="L202" s="24"/>
      <c r="M202" s="24"/>
      <c r="N202" s="24"/>
      <c r="O202" s="24"/>
    </row>
    <row r="203" spans="9:15" x14ac:dyDescent="0.5">
      <c r="I203" s="24"/>
      <c r="J203" s="24"/>
      <c r="K203" s="24"/>
      <c r="L203" s="24"/>
      <c r="M203" s="24"/>
      <c r="N203" s="24"/>
      <c r="O203" s="24"/>
    </row>
    <row r="204" spans="9:15" x14ac:dyDescent="0.5">
      <c r="I204" s="24"/>
      <c r="J204" s="24"/>
      <c r="K204" s="24"/>
      <c r="L204" s="24"/>
      <c r="M204" s="24"/>
      <c r="N204" s="24"/>
      <c r="O204" s="24"/>
    </row>
    <row r="205" spans="9:15" x14ac:dyDescent="0.5">
      <c r="I205" s="24"/>
      <c r="J205" s="24"/>
      <c r="K205" s="24"/>
      <c r="L205" s="24"/>
      <c r="M205" s="24"/>
      <c r="N205" s="24"/>
      <c r="O205" s="24"/>
    </row>
    <row r="206" spans="9:15" x14ac:dyDescent="0.5">
      <c r="I206" s="24"/>
      <c r="J206" s="24"/>
      <c r="K206" s="24"/>
      <c r="L206" s="24"/>
      <c r="M206" s="24"/>
      <c r="N206" s="24"/>
      <c r="O206" s="24"/>
    </row>
    <row r="207" spans="9:15" x14ac:dyDescent="0.5">
      <c r="I207" s="24"/>
      <c r="J207" s="24"/>
      <c r="K207" s="24"/>
      <c r="L207" s="24"/>
      <c r="M207" s="24"/>
      <c r="N207" s="24"/>
      <c r="O207" s="24"/>
    </row>
    <row r="208" spans="9:15" x14ac:dyDescent="0.5">
      <c r="I208" s="24"/>
      <c r="J208" s="24"/>
      <c r="K208" s="24"/>
      <c r="L208" s="24"/>
      <c r="M208" s="24"/>
      <c r="N208" s="24"/>
      <c r="O208" s="24"/>
    </row>
    <row r="209" spans="9:15" x14ac:dyDescent="0.5">
      <c r="I209" s="24"/>
      <c r="J209" s="24"/>
      <c r="K209" s="24"/>
      <c r="L209" s="24"/>
      <c r="M209" s="24"/>
      <c r="N209" s="24"/>
      <c r="O209" s="24"/>
    </row>
    <row r="210" spans="9:15" x14ac:dyDescent="0.5">
      <c r="I210" s="24"/>
      <c r="J210" s="24"/>
      <c r="K210" s="24"/>
      <c r="L210" s="24"/>
      <c r="M210" s="24"/>
      <c r="N210" s="24"/>
      <c r="O210" s="24"/>
    </row>
    <row r="211" spans="9:15" x14ac:dyDescent="0.5">
      <c r="I211" s="24"/>
      <c r="J211" s="24"/>
      <c r="K211" s="24"/>
      <c r="L211" s="24"/>
      <c r="M211" s="24"/>
      <c r="N211" s="24"/>
      <c r="O211" s="24"/>
    </row>
    <row r="212" spans="9:15" x14ac:dyDescent="0.5">
      <c r="I212" s="24"/>
      <c r="J212" s="24"/>
      <c r="K212" s="24"/>
      <c r="L212" s="24"/>
      <c r="M212" s="24"/>
      <c r="N212" s="24"/>
      <c r="O212" s="24"/>
    </row>
    <row r="213" spans="9:15" x14ac:dyDescent="0.5">
      <c r="I213" s="24"/>
      <c r="J213" s="24"/>
      <c r="K213" s="24"/>
      <c r="L213" s="24"/>
      <c r="M213" s="24"/>
      <c r="N213" s="24"/>
      <c r="O213" s="24"/>
    </row>
    <row r="214" spans="9:15" x14ac:dyDescent="0.5">
      <c r="I214" s="24"/>
      <c r="J214" s="24"/>
      <c r="K214" s="24"/>
      <c r="L214" s="24"/>
      <c r="M214" s="24"/>
      <c r="N214" s="24"/>
      <c r="O214" s="24"/>
    </row>
    <row r="215" spans="9:15" x14ac:dyDescent="0.5">
      <c r="I215" s="24"/>
      <c r="J215" s="24"/>
      <c r="K215" s="24"/>
      <c r="L215" s="24"/>
      <c r="M215" s="24"/>
      <c r="N215" s="24"/>
      <c r="O215" s="24"/>
    </row>
    <row r="216" spans="9:15" x14ac:dyDescent="0.5">
      <c r="I216" s="24"/>
      <c r="J216" s="24"/>
      <c r="K216" s="24"/>
      <c r="L216" s="24"/>
      <c r="M216" s="24"/>
      <c r="N216" s="24"/>
      <c r="O216" s="24"/>
    </row>
    <row r="217" spans="9:15" x14ac:dyDescent="0.5">
      <c r="I217" s="24"/>
      <c r="J217" s="24"/>
      <c r="K217" s="24"/>
      <c r="L217" s="24"/>
      <c r="M217" s="24"/>
      <c r="N217" s="24"/>
      <c r="O217" s="24"/>
    </row>
    <row r="218" spans="9:15" x14ac:dyDescent="0.5">
      <c r="I218" s="24"/>
      <c r="J218" s="24"/>
      <c r="K218" s="24"/>
      <c r="L218" s="24"/>
      <c r="M218" s="24"/>
      <c r="N218" s="24"/>
      <c r="O218" s="24"/>
    </row>
    <row r="219" spans="9:15" x14ac:dyDescent="0.5">
      <c r="I219" s="24"/>
      <c r="J219" s="24"/>
      <c r="K219" s="24"/>
      <c r="L219" s="24"/>
      <c r="M219" s="24"/>
      <c r="N219" s="24"/>
      <c r="O219" s="24"/>
    </row>
    <row r="220" spans="9:15" x14ac:dyDescent="0.5">
      <c r="I220" s="24"/>
      <c r="J220" s="24"/>
      <c r="K220" s="24"/>
      <c r="L220" s="24"/>
      <c r="M220" s="24"/>
      <c r="N220" s="24"/>
      <c r="O220" s="24"/>
    </row>
    <row r="221" spans="9:15" x14ac:dyDescent="0.5">
      <c r="I221" s="24"/>
      <c r="J221" s="24"/>
      <c r="K221" s="24"/>
      <c r="L221" s="24"/>
      <c r="M221" s="24"/>
      <c r="N221" s="24"/>
      <c r="O221" s="24"/>
    </row>
    <row r="222" spans="9:15" x14ac:dyDescent="0.5">
      <c r="I222" s="24"/>
      <c r="J222" s="24"/>
      <c r="K222" s="24"/>
      <c r="L222" s="24"/>
      <c r="M222" s="24"/>
      <c r="N222" s="24"/>
      <c r="O222" s="24"/>
    </row>
    <row r="223" spans="9:15" x14ac:dyDescent="0.5">
      <c r="I223" s="24"/>
      <c r="J223" s="24"/>
      <c r="K223" s="24"/>
      <c r="L223" s="24"/>
      <c r="M223" s="24"/>
      <c r="N223" s="24"/>
      <c r="O223" s="24"/>
    </row>
    <row r="224" spans="9:15" x14ac:dyDescent="0.5">
      <c r="I224" s="24"/>
      <c r="J224" s="24"/>
      <c r="K224" s="24"/>
      <c r="L224" s="24"/>
      <c r="M224" s="24"/>
      <c r="N224" s="24"/>
      <c r="O224" s="24"/>
    </row>
    <row r="225" spans="9:15" x14ac:dyDescent="0.5">
      <c r="I225" s="24"/>
      <c r="J225" s="24"/>
      <c r="K225" s="24"/>
      <c r="L225" s="24"/>
      <c r="M225" s="24"/>
      <c r="N225" s="24"/>
      <c r="O225" s="24"/>
    </row>
    <row r="226" spans="9:15" x14ac:dyDescent="0.5">
      <c r="I226" s="24"/>
      <c r="J226" s="24"/>
      <c r="K226" s="24"/>
      <c r="L226" s="24"/>
      <c r="M226" s="24"/>
      <c r="N226" s="24"/>
      <c r="O226" s="24"/>
    </row>
    <row r="227" spans="9:15" x14ac:dyDescent="0.5">
      <c r="I227" s="24"/>
      <c r="J227" s="24"/>
      <c r="K227" s="24"/>
      <c r="L227" s="24"/>
      <c r="M227" s="24"/>
      <c r="N227" s="24"/>
      <c r="O227" s="24"/>
    </row>
    <row r="228" spans="9:15" x14ac:dyDescent="0.5">
      <c r="I228" s="24"/>
      <c r="J228" s="24"/>
      <c r="K228" s="24"/>
      <c r="L228" s="24"/>
      <c r="M228" s="24"/>
      <c r="N228" s="24"/>
      <c r="O228" s="24"/>
    </row>
    <row r="229" spans="9:15" x14ac:dyDescent="0.5">
      <c r="I229" s="24"/>
      <c r="J229" s="24"/>
      <c r="K229" s="24"/>
      <c r="L229" s="24"/>
      <c r="M229" s="24"/>
      <c r="N229" s="24"/>
      <c r="O229" s="24"/>
    </row>
    <row r="230" spans="9:15" x14ac:dyDescent="0.5">
      <c r="I230" s="24"/>
      <c r="J230" s="24"/>
      <c r="K230" s="24"/>
      <c r="L230" s="24"/>
      <c r="M230" s="24"/>
      <c r="N230" s="24"/>
      <c r="O230" s="24"/>
    </row>
    <row r="231" spans="9:15" x14ac:dyDescent="0.5">
      <c r="I231" s="24"/>
      <c r="J231" s="24"/>
      <c r="K231" s="24"/>
      <c r="L231" s="24"/>
      <c r="M231" s="24"/>
      <c r="N231" s="24"/>
      <c r="O231" s="24"/>
    </row>
    <row r="232" spans="9:15" x14ac:dyDescent="0.5">
      <c r="I232" s="24"/>
      <c r="J232" s="24"/>
      <c r="K232" s="24"/>
      <c r="L232" s="24"/>
      <c r="M232" s="24"/>
      <c r="N232" s="24"/>
      <c r="O232" s="24"/>
    </row>
    <row r="233" spans="9:15" x14ac:dyDescent="0.5">
      <c r="I233" s="24"/>
      <c r="J233" s="24"/>
      <c r="K233" s="24"/>
      <c r="L233" s="24"/>
      <c r="M233" s="24"/>
      <c r="N233" s="24"/>
      <c r="O233" s="24"/>
    </row>
    <row r="234" spans="9:15" x14ac:dyDescent="0.5">
      <c r="I234" s="24"/>
      <c r="J234" s="24"/>
      <c r="K234" s="24"/>
      <c r="L234" s="24"/>
      <c r="M234" s="24"/>
      <c r="N234" s="24"/>
      <c r="O234" s="24"/>
    </row>
    <row r="235" spans="9:15" x14ac:dyDescent="0.5">
      <c r="I235" s="24"/>
      <c r="J235" s="24"/>
      <c r="K235" s="24"/>
      <c r="L235" s="24"/>
      <c r="M235" s="24"/>
      <c r="N235" s="24"/>
      <c r="O235" s="24"/>
    </row>
    <row r="236" spans="9:15" x14ac:dyDescent="0.5">
      <c r="I236" s="24"/>
      <c r="J236" s="24"/>
      <c r="K236" s="24"/>
      <c r="L236" s="24"/>
      <c r="M236" s="24"/>
      <c r="N236" s="24"/>
      <c r="O236" s="24"/>
    </row>
    <row r="237" spans="9:15" x14ac:dyDescent="0.5">
      <c r="I237" s="24"/>
      <c r="J237" s="24"/>
      <c r="K237" s="24"/>
      <c r="L237" s="24"/>
      <c r="M237" s="24"/>
      <c r="N237" s="24"/>
      <c r="O237" s="24"/>
    </row>
    <row r="238" spans="9:15" x14ac:dyDescent="0.5">
      <c r="I238" s="24"/>
      <c r="J238" s="24"/>
      <c r="K238" s="24"/>
      <c r="L238" s="24"/>
      <c r="M238" s="24"/>
      <c r="N238" s="24"/>
      <c r="O238" s="24"/>
    </row>
    <row r="239" spans="9:15" x14ac:dyDescent="0.5">
      <c r="I239" s="24"/>
      <c r="J239" s="24"/>
      <c r="K239" s="24"/>
      <c r="L239" s="24"/>
      <c r="M239" s="24"/>
      <c r="N239" s="24"/>
      <c r="O239" s="24"/>
    </row>
    <row r="240" spans="9:15" x14ac:dyDescent="0.5">
      <c r="I240" s="24"/>
      <c r="J240" s="24"/>
      <c r="K240" s="24"/>
      <c r="L240" s="24"/>
      <c r="M240" s="24"/>
      <c r="N240" s="24"/>
      <c r="O240" s="24"/>
    </row>
    <row r="241" spans="9:15" x14ac:dyDescent="0.5">
      <c r="I241" s="24"/>
      <c r="J241" s="24"/>
      <c r="K241" s="24"/>
      <c r="L241" s="24"/>
      <c r="M241" s="24"/>
      <c r="N241" s="24"/>
      <c r="O241" s="24"/>
    </row>
    <row r="242" spans="9:15" x14ac:dyDescent="0.5">
      <c r="I242" s="24"/>
      <c r="J242" s="24"/>
      <c r="K242" s="24"/>
      <c r="L242" s="24"/>
      <c r="M242" s="24"/>
      <c r="N242" s="24"/>
      <c r="O242" s="24"/>
    </row>
    <row r="243" spans="9:15" x14ac:dyDescent="0.5">
      <c r="I243" s="24"/>
      <c r="J243" s="24"/>
      <c r="K243" s="24"/>
      <c r="L243" s="24"/>
      <c r="M243" s="24"/>
      <c r="N243" s="24"/>
      <c r="O243" s="24"/>
    </row>
    <row r="244" spans="9:15" x14ac:dyDescent="0.5">
      <c r="I244" s="24"/>
      <c r="J244" s="24"/>
      <c r="K244" s="24"/>
      <c r="L244" s="24"/>
      <c r="M244" s="24"/>
      <c r="N244" s="24"/>
      <c r="O244" s="24"/>
    </row>
    <row r="245" spans="9:15" x14ac:dyDescent="0.5">
      <c r="I245" s="24"/>
      <c r="J245" s="24"/>
      <c r="K245" s="24"/>
      <c r="L245" s="24"/>
      <c r="M245" s="24"/>
      <c r="N245" s="24"/>
      <c r="O245" s="24"/>
    </row>
    <row r="246" spans="9:15" x14ac:dyDescent="0.5">
      <c r="I246" s="24"/>
      <c r="J246" s="24"/>
      <c r="K246" s="24"/>
      <c r="L246" s="24"/>
      <c r="M246" s="24"/>
      <c r="N246" s="24"/>
      <c r="O246" s="24"/>
    </row>
    <row r="247" spans="9:15" x14ac:dyDescent="0.5">
      <c r="I247" s="24"/>
      <c r="J247" s="24"/>
      <c r="K247" s="24"/>
      <c r="L247" s="24"/>
      <c r="M247" s="24"/>
      <c r="N247" s="24"/>
      <c r="O247" s="24"/>
    </row>
    <row r="248" spans="9:15" x14ac:dyDescent="0.5">
      <c r="I248" s="24"/>
      <c r="J248" s="24"/>
      <c r="K248" s="24"/>
      <c r="L248" s="24"/>
      <c r="M248" s="24"/>
      <c r="N248" s="24"/>
      <c r="O248" s="24"/>
    </row>
    <row r="249" spans="9:15" x14ac:dyDescent="0.5">
      <c r="I249" s="24"/>
      <c r="J249" s="24"/>
      <c r="K249" s="24"/>
      <c r="L249" s="24"/>
      <c r="M249" s="24"/>
      <c r="N249" s="24"/>
      <c r="O249" s="24"/>
    </row>
    <row r="250" spans="9:15" x14ac:dyDescent="0.5">
      <c r="I250" s="24"/>
      <c r="J250" s="24"/>
      <c r="K250" s="24"/>
      <c r="L250" s="24"/>
      <c r="M250" s="24"/>
      <c r="N250" s="24"/>
      <c r="O250" s="24"/>
    </row>
    <row r="251" spans="9:15" x14ac:dyDescent="0.5">
      <c r="I251" s="24"/>
      <c r="J251" s="24"/>
      <c r="K251" s="24"/>
      <c r="L251" s="24"/>
      <c r="M251" s="24"/>
      <c r="N251" s="24"/>
      <c r="O251" s="24"/>
    </row>
    <row r="252" spans="9:15" x14ac:dyDescent="0.5">
      <c r="I252" s="24"/>
      <c r="J252" s="24"/>
      <c r="K252" s="24"/>
      <c r="L252" s="24"/>
      <c r="M252" s="24"/>
      <c r="N252" s="24"/>
      <c r="O252" s="24"/>
    </row>
    <row r="253" spans="9:15" x14ac:dyDescent="0.5">
      <c r="I253" s="24"/>
      <c r="J253" s="24"/>
      <c r="K253" s="24"/>
      <c r="L253" s="24"/>
      <c r="M253" s="24"/>
      <c r="N253" s="24"/>
      <c r="O253" s="24"/>
    </row>
    <row r="254" spans="9:15" x14ac:dyDescent="0.5">
      <c r="I254" s="24"/>
      <c r="J254" s="24"/>
      <c r="K254" s="24"/>
      <c r="L254" s="24"/>
      <c r="M254" s="24"/>
      <c r="N254" s="24"/>
      <c r="O254" s="24"/>
    </row>
    <row r="255" spans="9:15" x14ac:dyDescent="0.5">
      <c r="I255" s="24"/>
      <c r="J255" s="24"/>
      <c r="K255" s="24"/>
      <c r="L255" s="24"/>
      <c r="M255" s="24"/>
      <c r="N255" s="24"/>
      <c r="O255" s="24"/>
    </row>
    <row r="256" spans="9:15" x14ac:dyDescent="0.5">
      <c r="I256" s="24"/>
      <c r="J256" s="24"/>
      <c r="K256" s="24"/>
      <c r="L256" s="24"/>
      <c r="M256" s="24"/>
      <c r="N256" s="24"/>
      <c r="O256" s="24"/>
    </row>
    <row r="257" spans="9:15" x14ac:dyDescent="0.5">
      <c r="I257" s="24"/>
      <c r="J257" s="24"/>
      <c r="K257" s="24"/>
      <c r="L257" s="24"/>
      <c r="M257" s="24"/>
      <c r="N257" s="24"/>
      <c r="O257" s="24"/>
    </row>
    <row r="258" spans="9:15" x14ac:dyDescent="0.5">
      <c r="I258" s="24"/>
      <c r="J258" s="24"/>
      <c r="K258" s="24"/>
      <c r="L258" s="24"/>
      <c r="M258" s="24"/>
      <c r="N258" s="24"/>
      <c r="O258" s="24"/>
    </row>
    <row r="259" spans="9:15" x14ac:dyDescent="0.5">
      <c r="I259" s="24"/>
      <c r="J259" s="24"/>
      <c r="K259" s="24"/>
      <c r="L259" s="24"/>
      <c r="M259" s="24"/>
      <c r="N259" s="24"/>
      <c r="O259" s="24"/>
    </row>
    <row r="260" spans="9:15" x14ac:dyDescent="0.5">
      <c r="I260" s="24"/>
      <c r="J260" s="24"/>
      <c r="K260" s="24"/>
      <c r="L260" s="24"/>
      <c r="M260" s="24"/>
      <c r="N260" s="24"/>
      <c r="O260" s="24"/>
    </row>
    <row r="261" spans="9:15" x14ac:dyDescent="0.5">
      <c r="I261" s="24"/>
      <c r="J261" s="24"/>
      <c r="K261" s="24"/>
      <c r="L261" s="24"/>
      <c r="M261" s="24"/>
      <c r="N261" s="24"/>
      <c r="O261" s="24"/>
    </row>
    <row r="262" spans="9:15" x14ac:dyDescent="0.5">
      <c r="I262" s="24"/>
      <c r="J262" s="24"/>
      <c r="K262" s="24"/>
      <c r="L262" s="24"/>
      <c r="M262" s="24"/>
      <c r="N262" s="24"/>
      <c r="O262" s="24"/>
    </row>
    <row r="263" spans="9:15" x14ac:dyDescent="0.5">
      <c r="I263" s="24"/>
      <c r="J263" s="24"/>
      <c r="K263" s="24"/>
      <c r="L263" s="24"/>
      <c r="M263" s="24"/>
      <c r="N263" s="24"/>
      <c r="O263" s="24"/>
    </row>
    <row r="264" spans="9:15" x14ac:dyDescent="0.5">
      <c r="I264" s="24"/>
      <c r="J264" s="24"/>
      <c r="K264" s="24"/>
      <c r="L264" s="24"/>
      <c r="M264" s="24"/>
      <c r="N264" s="24"/>
      <c r="O264" s="24"/>
    </row>
    <row r="265" spans="9:15" x14ac:dyDescent="0.5">
      <c r="I265" s="24"/>
      <c r="J265" s="24"/>
      <c r="K265" s="24"/>
      <c r="L265" s="24"/>
      <c r="M265" s="24"/>
      <c r="N265" s="24"/>
      <c r="O265" s="24"/>
    </row>
    <row r="266" spans="9:15" x14ac:dyDescent="0.5">
      <c r="I266" s="24"/>
      <c r="J266" s="24"/>
      <c r="K266" s="24"/>
      <c r="L266" s="24"/>
      <c r="M266" s="24"/>
      <c r="N266" s="24"/>
      <c r="O266" s="24"/>
    </row>
    <row r="267" spans="9:15" x14ac:dyDescent="0.5">
      <c r="I267" s="24"/>
      <c r="J267" s="24"/>
      <c r="K267" s="24"/>
      <c r="L267" s="24"/>
      <c r="M267" s="24"/>
      <c r="N267" s="24"/>
      <c r="O267" s="24"/>
    </row>
    <row r="268" spans="9:15" x14ac:dyDescent="0.5">
      <c r="I268" s="24"/>
      <c r="J268" s="24"/>
      <c r="K268" s="24"/>
      <c r="L268" s="24"/>
      <c r="M268" s="24"/>
      <c r="N268" s="24"/>
      <c r="O268" s="24"/>
    </row>
    <row r="269" spans="9:15" x14ac:dyDescent="0.5">
      <c r="I269" s="24"/>
      <c r="J269" s="24"/>
      <c r="K269" s="24"/>
      <c r="L269" s="24"/>
      <c r="M269" s="24"/>
      <c r="N269" s="24"/>
      <c r="O269" s="24"/>
    </row>
    <row r="270" spans="9:15" x14ac:dyDescent="0.5">
      <c r="I270" s="24"/>
      <c r="J270" s="24"/>
      <c r="K270" s="24"/>
      <c r="L270" s="24"/>
      <c r="M270" s="24"/>
      <c r="N270" s="24"/>
      <c r="O270" s="24"/>
    </row>
    <row r="271" spans="9:15" x14ac:dyDescent="0.5">
      <c r="I271" s="24"/>
      <c r="J271" s="24"/>
      <c r="K271" s="24"/>
      <c r="L271" s="24"/>
      <c r="M271" s="24"/>
      <c r="N271" s="24"/>
      <c r="O271" s="24"/>
    </row>
    <row r="272" spans="9:15" x14ac:dyDescent="0.5">
      <c r="I272" s="24"/>
      <c r="J272" s="24"/>
      <c r="K272" s="24"/>
      <c r="L272" s="24"/>
      <c r="M272" s="24"/>
      <c r="N272" s="24"/>
      <c r="O272" s="24"/>
    </row>
    <row r="273" spans="9:15" x14ac:dyDescent="0.5">
      <c r="I273" s="24"/>
      <c r="J273" s="24"/>
      <c r="K273" s="24"/>
      <c r="L273" s="24"/>
      <c r="M273" s="24"/>
      <c r="N273" s="24"/>
      <c r="O273" s="24"/>
    </row>
  </sheetData>
  <pageMargins left="0.7" right="0.7" top="0.75" bottom="0.75" header="0.3" footer="0.3"/>
  <pageSetup paperSize="9" orientation="portrait" r:id="rId6"/>
  <drawing r:id="rId7"/>
  <extLst>
    <ext xmlns:x14="http://schemas.microsoft.com/office/spreadsheetml/2009/9/main" uri="{A8765BA9-456A-4dab-B4F3-ACF838C121DE}">
      <x14:slicerList>
        <x14:slicer r:id="rId8"/>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19"/>
  <sheetViews>
    <sheetView zoomScale="70" zoomScaleNormal="70" zoomScalePageLayoutView="70" workbookViewId="0">
      <pane xSplit="5" ySplit="1" topLeftCell="L2" activePane="bottomRight" state="frozen"/>
      <selection pane="topRight" activeCell="F1" sqref="F1"/>
      <selection pane="bottomLeft" activeCell="A2" sqref="A2"/>
      <selection pane="bottomRight" activeCell="T3" sqref="T3"/>
    </sheetView>
  </sheetViews>
  <sheetFormatPr defaultColWidth="11" defaultRowHeight="15.9" x14ac:dyDescent="0.45"/>
  <cols>
    <col min="1" max="1" width="21.640625" style="15" customWidth="1"/>
    <col min="2" max="3" width="13" style="15" customWidth="1"/>
    <col min="4" max="4" width="26.140625" style="15" customWidth="1"/>
    <col min="5" max="8" width="34.640625" style="15" customWidth="1"/>
    <col min="9" max="10" width="27.640625" style="15" customWidth="1"/>
    <col min="11" max="12" width="25.140625" style="15" customWidth="1"/>
    <col min="13" max="13" width="13.85546875" style="15" customWidth="1"/>
    <col min="14" max="14" width="22.140625" style="45" customWidth="1"/>
    <col min="15" max="15" width="13.640625" style="45" customWidth="1"/>
    <col min="16" max="18" width="13.640625" style="15" customWidth="1"/>
    <col min="19" max="19" width="45" style="15" customWidth="1"/>
    <col min="20" max="20" width="17.140625" style="15" customWidth="1"/>
    <col min="21" max="21" width="17.85546875" customWidth="1"/>
    <col min="22" max="22" width="29.85546875" style="15" customWidth="1"/>
  </cols>
  <sheetData>
    <row r="1" spans="1:22" x14ac:dyDescent="0.45">
      <c r="A1" s="46" t="s">
        <v>6</v>
      </c>
      <c r="B1" s="46" t="s">
        <v>4</v>
      </c>
      <c r="C1" s="46" t="s">
        <v>135</v>
      </c>
      <c r="D1" s="46" t="s">
        <v>5</v>
      </c>
      <c r="E1" s="46" t="s">
        <v>7</v>
      </c>
      <c r="F1" s="46" t="s">
        <v>42</v>
      </c>
      <c r="G1" s="46" t="s">
        <v>146</v>
      </c>
      <c r="H1" s="46" t="s">
        <v>9</v>
      </c>
      <c r="I1" s="46" t="s">
        <v>8</v>
      </c>
      <c r="J1" s="46" t="s">
        <v>147</v>
      </c>
      <c r="K1" s="46" t="s">
        <v>52</v>
      </c>
      <c r="L1" s="46" t="s">
        <v>53</v>
      </c>
      <c r="M1" s="46" t="s">
        <v>50</v>
      </c>
      <c r="N1" s="47" t="s">
        <v>152</v>
      </c>
      <c r="O1" s="47" t="s">
        <v>10</v>
      </c>
      <c r="P1" s="46" t="s">
        <v>125</v>
      </c>
      <c r="Q1" s="46" t="s">
        <v>113</v>
      </c>
      <c r="R1" s="46" t="s">
        <v>61</v>
      </c>
      <c r="S1" s="46" t="s">
        <v>11</v>
      </c>
      <c r="T1" s="46" t="s">
        <v>12</v>
      </c>
      <c r="U1" s="1" t="s">
        <v>3</v>
      </c>
      <c r="V1" s="46" t="s">
        <v>0</v>
      </c>
    </row>
    <row r="2" spans="1:22" s="4" customFormat="1" ht="16" customHeight="1" x14ac:dyDescent="0.45">
      <c r="A2" s="15" t="s">
        <v>160</v>
      </c>
      <c r="B2" s="15" t="s">
        <v>49</v>
      </c>
      <c r="C2" s="15" t="s">
        <v>140</v>
      </c>
      <c r="D2" s="15" t="s">
        <v>179</v>
      </c>
      <c r="E2" s="15" t="s">
        <v>98</v>
      </c>
      <c r="F2" s="15" t="s">
        <v>36</v>
      </c>
      <c r="G2" s="15" t="s">
        <v>34</v>
      </c>
      <c r="H2" s="15" t="s">
        <v>17</v>
      </c>
      <c r="I2" s="15" t="s">
        <v>54</v>
      </c>
      <c r="J2" s="5" t="s">
        <v>46</v>
      </c>
      <c r="K2" s="15" t="s">
        <v>102</v>
      </c>
      <c r="L2" s="15" t="s">
        <v>109</v>
      </c>
      <c r="M2" s="15" t="s">
        <v>55</v>
      </c>
      <c r="N2" s="44" t="e">
        <v>#N/A</v>
      </c>
      <c r="O2" s="44" t="e">
        <v>#N/A</v>
      </c>
      <c r="P2" s="18" t="s">
        <v>72</v>
      </c>
      <c r="Q2" s="16" t="s">
        <v>111</v>
      </c>
      <c r="R2" s="5" t="s">
        <v>205</v>
      </c>
      <c r="S2" s="2" t="s">
        <v>114</v>
      </c>
      <c r="T2" s="15" t="s">
        <v>48</v>
      </c>
      <c r="U2" s="50" t="s">
        <v>204</v>
      </c>
      <c r="V2" s="5"/>
    </row>
    <row r="3" spans="1:22" ht="16" customHeight="1" x14ac:dyDescent="0.45">
      <c r="A3" s="8" t="s">
        <v>161</v>
      </c>
      <c r="B3" s="5" t="s">
        <v>49</v>
      </c>
      <c r="C3" s="5" t="s">
        <v>140</v>
      </c>
      <c r="D3" s="5" t="s">
        <v>180</v>
      </c>
      <c r="E3" s="7" t="s">
        <v>75</v>
      </c>
      <c r="F3" s="7" t="s">
        <v>75</v>
      </c>
      <c r="G3" s="7" t="s">
        <v>97</v>
      </c>
      <c r="H3" s="7" t="s">
        <v>14</v>
      </c>
      <c r="I3" s="5" t="s">
        <v>76</v>
      </c>
      <c r="J3" s="5" t="s">
        <v>76</v>
      </c>
      <c r="K3" s="5" t="s">
        <v>105</v>
      </c>
      <c r="L3" s="5" t="s">
        <v>110</v>
      </c>
      <c r="M3" s="5" t="s">
        <v>55</v>
      </c>
      <c r="N3" s="44" t="e">
        <v>#N/A</v>
      </c>
      <c r="O3" s="44" t="e">
        <v>#N/A</v>
      </c>
      <c r="P3" s="13" t="s">
        <v>119</v>
      </c>
      <c r="Q3" s="12" t="s">
        <v>112</v>
      </c>
      <c r="R3" s="5" t="s">
        <v>130</v>
      </c>
      <c r="S3" s="8" t="s">
        <v>132</v>
      </c>
      <c r="T3" s="5" t="s">
        <v>48</v>
      </c>
      <c r="U3" s="50" t="s">
        <v>204</v>
      </c>
      <c r="V3" s="5" t="s">
        <v>71</v>
      </c>
    </row>
    <row r="4" spans="1:22" ht="16" customHeight="1" x14ac:dyDescent="0.45">
      <c r="A4" s="8" t="s">
        <v>162</v>
      </c>
      <c r="B4" s="5" t="s">
        <v>49</v>
      </c>
      <c r="C4" s="6" t="s">
        <v>140</v>
      </c>
      <c r="D4" s="5" t="s">
        <v>181</v>
      </c>
      <c r="E4" s="8" t="s">
        <v>28</v>
      </c>
      <c r="F4" s="8" t="s">
        <v>28</v>
      </c>
      <c r="G4" s="9" t="s">
        <v>145</v>
      </c>
      <c r="H4" s="9" t="s">
        <v>16</v>
      </c>
      <c r="I4" s="8" t="s">
        <v>47</v>
      </c>
      <c r="J4" s="9" t="s">
        <v>47</v>
      </c>
      <c r="K4" s="11" t="s">
        <v>104</v>
      </c>
      <c r="L4" s="13" t="s">
        <v>109</v>
      </c>
      <c r="M4" s="8" t="s">
        <v>51</v>
      </c>
      <c r="N4" s="22" t="s">
        <v>92</v>
      </c>
      <c r="O4" s="22" t="s">
        <v>64</v>
      </c>
      <c r="P4" s="11" t="s">
        <v>156</v>
      </c>
      <c r="Q4" s="12" t="s">
        <v>111</v>
      </c>
      <c r="R4" s="5" t="s">
        <v>205</v>
      </c>
      <c r="S4" s="8" t="s">
        <v>157</v>
      </c>
      <c r="T4" s="5" t="s">
        <v>48</v>
      </c>
      <c r="U4" s="50" t="s">
        <v>204</v>
      </c>
      <c r="V4" s="8" t="s">
        <v>158</v>
      </c>
    </row>
    <row r="5" spans="1:22" ht="16" customHeight="1" x14ac:dyDescent="0.45">
      <c r="A5" s="15" t="s">
        <v>163</v>
      </c>
      <c r="B5" s="15" t="s">
        <v>49</v>
      </c>
      <c r="C5" s="15" t="s">
        <v>140</v>
      </c>
      <c r="D5" s="15" t="s">
        <v>182</v>
      </c>
      <c r="E5" s="2" t="s">
        <v>45</v>
      </c>
      <c r="F5" s="2" t="s">
        <v>35</v>
      </c>
      <c r="G5" s="2" t="s">
        <v>34</v>
      </c>
      <c r="H5" s="2" t="s">
        <v>17</v>
      </c>
      <c r="I5" s="2" t="s">
        <v>46</v>
      </c>
      <c r="J5" s="8" t="s">
        <v>46</v>
      </c>
      <c r="K5" s="15" t="s">
        <v>103</v>
      </c>
      <c r="L5" s="14" t="s">
        <v>109</v>
      </c>
      <c r="M5" s="14" t="s">
        <v>51</v>
      </c>
      <c r="N5" s="48" t="s">
        <v>96</v>
      </c>
      <c r="O5" s="48" t="s">
        <v>44</v>
      </c>
      <c r="P5" s="49" t="s">
        <v>124</v>
      </c>
      <c r="Q5" s="49" t="s">
        <v>111</v>
      </c>
      <c r="R5" s="5" t="s">
        <v>205</v>
      </c>
      <c r="S5" s="14" t="s">
        <v>114</v>
      </c>
      <c r="T5" s="2" t="s">
        <v>48</v>
      </c>
      <c r="U5" s="50" t="s">
        <v>204</v>
      </c>
      <c r="V5" s="10"/>
    </row>
    <row r="6" spans="1:22" ht="16" customHeight="1" x14ac:dyDescent="0.45">
      <c r="A6" s="5" t="s">
        <v>164</v>
      </c>
      <c r="B6" s="5" t="s">
        <v>79</v>
      </c>
      <c r="C6" s="5" t="s">
        <v>143</v>
      </c>
      <c r="D6" s="5" t="s">
        <v>183</v>
      </c>
      <c r="E6" s="8" t="s">
        <v>78</v>
      </c>
      <c r="F6" s="8" t="s">
        <v>20</v>
      </c>
      <c r="G6" s="8" t="s">
        <v>41</v>
      </c>
      <c r="H6" s="8" t="s">
        <v>13</v>
      </c>
      <c r="I6" s="8" t="s">
        <v>47</v>
      </c>
      <c r="J6" s="8" t="s">
        <v>47</v>
      </c>
      <c r="K6" s="17" t="s">
        <v>101</v>
      </c>
      <c r="L6" s="8" t="s">
        <v>108</v>
      </c>
      <c r="M6" s="8" t="s">
        <v>51</v>
      </c>
      <c r="N6" s="22" t="s">
        <v>96</v>
      </c>
      <c r="O6" s="44" t="s">
        <v>206</v>
      </c>
      <c r="P6" s="12" t="s">
        <v>77</v>
      </c>
      <c r="Q6" s="12" t="s">
        <v>111</v>
      </c>
      <c r="R6" s="5" t="s">
        <v>205</v>
      </c>
      <c r="S6" s="8" t="s">
        <v>114</v>
      </c>
      <c r="T6" s="5" t="s">
        <v>48</v>
      </c>
      <c r="U6" s="50" t="s">
        <v>204</v>
      </c>
      <c r="V6" s="8" t="s">
        <v>203</v>
      </c>
    </row>
    <row r="7" spans="1:22" ht="16" customHeight="1" x14ac:dyDescent="0.45">
      <c r="A7" s="5" t="s">
        <v>164</v>
      </c>
      <c r="B7" s="5" t="s">
        <v>79</v>
      </c>
      <c r="C7" s="5" t="s">
        <v>143</v>
      </c>
      <c r="D7" s="5" t="s">
        <v>184</v>
      </c>
      <c r="E7" s="8" t="s">
        <v>60</v>
      </c>
      <c r="F7" s="8" t="s">
        <v>60</v>
      </c>
      <c r="G7" s="8" t="s">
        <v>97</v>
      </c>
      <c r="H7" s="8" t="s">
        <v>14</v>
      </c>
      <c r="I7" s="8" t="s">
        <v>62</v>
      </c>
      <c r="J7" s="8" t="s">
        <v>62</v>
      </c>
      <c r="K7" s="5" t="s">
        <v>105</v>
      </c>
      <c r="L7" s="8" t="s">
        <v>82</v>
      </c>
      <c r="M7" s="8" t="s">
        <v>55</v>
      </c>
      <c r="N7" s="44" t="e">
        <v>#N/A</v>
      </c>
      <c r="O7" s="44" t="e">
        <v>#N/A</v>
      </c>
      <c r="P7" s="12" t="s">
        <v>48</v>
      </c>
      <c r="Q7" s="12" t="s">
        <v>111</v>
      </c>
      <c r="R7" s="5" t="s">
        <v>205</v>
      </c>
      <c r="S7" s="10" t="s">
        <v>117</v>
      </c>
      <c r="T7" s="5" t="s">
        <v>48</v>
      </c>
      <c r="U7" s="50" t="s">
        <v>204</v>
      </c>
      <c r="V7" s="8" t="s">
        <v>80</v>
      </c>
    </row>
    <row r="8" spans="1:22" ht="16" customHeight="1" x14ac:dyDescent="0.45">
      <c r="A8" s="15" t="s">
        <v>165</v>
      </c>
      <c r="B8" s="15" t="s">
        <v>57</v>
      </c>
      <c r="C8" s="15" t="s">
        <v>140</v>
      </c>
      <c r="D8" s="15" t="s">
        <v>185</v>
      </c>
      <c r="E8" s="2" t="s">
        <v>1</v>
      </c>
      <c r="F8" s="2" t="s">
        <v>27</v>
      </c>
      <c r="G8" s="2" t="s">
        <v>26</v>
      </c>
      <c r="H8" s="2" t="s">
        <v>1</v>
      </c>
      <c r="I8" s="2" t="s">
        <v>47</v>
      </c>
      <c r="J8" s="8" t="s">
        <v>47</v>
      </c>
      <c r="K8" s="8" t="s">
        <v>100</v>
      </c>
      <c r="L8" s="20" t="s">
        <v>109</v>
      </c>
      <c r="M8" s="2" t="s">
        <v>55</v>
      </c>
      <c r="N8" s="44" t="e">
        <v>#N/A</v>
      </c>
      <c r="O8" s="44" t="e">
        <v>#N/A</v>
      </c>
      <c r="P8" s="16" t="s">
        <v>122</v>
      </c>
      <c r="Q8" s="16" t="s">
        <v>111</v>
      </c>
      <c r="R8" s="5" t="s">
        <v>205</v>
      </c>
      <c r="S8" s="2"/>
      <c r="T8" s="15" t="s">
        <v>48</v>
      </c>
      <c r="U8" s="50" t="s">
        <v>204</v>
      </c>
      <c r="V8" s="8" t="s">
        <v>68</v>
      </c>
    </row>
    <row r="9" spans="1:22" ht="16" customHeight="1" x14ac:dyDescent="0.45">
      <c r="A9" s="15" t="s">
        <v>166</v>
      </c>
      <c r="B9" s="15" t="s">
        <v>49</v>
      </c>
      <c r="C9" s="15" t="s">
        <v>140</v>
      </c>
      <c r="D9" s="15" t="s">
        <v>186</v>
      </c>
      <c r="E9" s="2" t="s">
        <v>65</v>
      </c>
      <c r="F9" s="2" t="s">
        <v>29</v>
      </c>
      <c r="G9" s="2" t="s">
        <v>145</v>
      </c>
      <c r="H9" s="2" t="s">
        <v>16</v>
      </c>
      <c r="I9" s="2" t="s">
        <v>47</v>
      </c>
      <c r="J9" s="8" t="s">
        <v>47</v>
      </c>
      <c r="K9" s="15" t="s">
        <v>103</v>
      </c>
      <c r="L9" s="2" t="s">
        <v>109</v>
      </c>
      <c r="M9" s="2" t="s">
        <v>51</v>
      </c>
      <c r="N9" s="48" t="s">
        <v>96</v>
      </c>
      <c r="O9" s="48" t="s">
        <v>64</v>
      </c>
      <c r="P9" s="16" t="s">
        <v>159</v>
      </c>
      <c r="Q9" s="16" t="s">
        <v>112</v>
      </c>
      <c r="R9" s="5" t="s">
        <v>84</v>
      </c>
      <c r="S9" s="2"/>
      <c r="T9" s="2" t="s">
        <v>48</v>
      </c>
      <c r="U9" s="50" t="s">
        <v>204</v>
      </c>
      <c r="V9" s="8" t="s">
        <v>202</v>
      </c>
    </row>
    <row r="10" spans="1:22" ht="16" customHeight="1" x14ac:dyDescent="0.45">
      <c r="A10" s="8" t="s">
        <v>167</v>
      </c>
      <c r="B10" s="5" t="s">
        <v>58</v>
      </c>
      <c r="C10" s="5" t="s">
        <v>143</v>
      </c>
      <c r="D10" s="5" t="s">
        <v>187</v>
      </c>
      <c r="E10" s="8" t="s">
        <v>31</v>
      </c>
      <c r="F10" s="8" t="s">
        <v>31</v>
      </c>
      <c r="G10" s="8" t="s">
        <v>30</v>
      </c>
      <c r="H10" s="8" t="s">
        <v>16</v>
      </c>
      <c r="I10" s="8" t="s">
        <v>62</v>
      </c>
      <c r="J10" s="8" t="s">
        <v>62</v>
      </c>
      <c r="K10" s="5" t="s">
        <v>103</v>
      </c>
      <c r="L10" s="8" t="s">
        <v>109</v>
      </c>
      <c r="M10" s="8" t="s">
        <v>51</v>
      </c>
      <c r="N10" s="22" t="s">
        <v>96</v>
      </c>
      <c r="O10" s="22" t="s">
        <v>44</v>
      </c>
      <c r="P10" s="12" t="s">
        <v>81</v>
      </c>
      <c r="Q10" s="12"/>
      <c r="R10" s="5" t="s">
        <v>206</v>
      </c>
      <c r="S10" s="8" t="s">
        <v>33</v>
      </c>
      <c r="T10" s="5" t="s">
        <v>48</v>
      </c>
      <c r="U10" s="50" t="s">
        <v>204</v>
      </c>
      <c r="V10" s="5" t="s">
        <v>85</v>
      </c>
    </row>
    <row r="11" spans="1:22" ht="16" customHeight="1" x14ac:dyDescent="0.45">
      <c r="A11" s="5" t="s">
        <v>168</v>
      </c>
      <c r="B11" s="5" t="s">
        <v>56</v>
      </c>
      <c r="C11" s="5" t="s">
        <v>143</v>
      </c>
      <c r="D11" s="5" t="s">
        <v>188</v>
      </c>
      <c r="E11" s="5" t="s">
        <v>32</v>
      </c>
      <c r="F11" s="5" t="s">
        <v>32</v>
      </c>
      <c r="G11" s="5" t="s">
        <v>30</v>
      </c>
      <c r="H11" s="5" t="s">
        <v>16</v>
      </c>
      <c r="I11" s="5" t="s">
        <v>67</v>
      </c>
      <c r="J11" s="5" t="s">
        <v>67</v>
      </c>
      <c r="K11" s="5" t="s">
        <v>104</v>
      </c>
      <c r="L11" s="5" t="s">
        <v>109</v>
      </c>
      <c r="M11" s="5" t="s">
        <v>51</v>
      </c>
      <c r="N11" s="44" t="s">
        <v>96</v>
      </c>
      <c r="O11" s="44" t="s">
        <v>44</v>
      </c>
      <c r="P11" s="12" t="s">
        <v>123</v>
      </c>
      <c r="Q11" s="12" t="s">
        <v>111</v>
      </c>
      <c r="R11" s="5" t="s">
        <v>205</v>
      </c>
      <c r="S11" s="8" t="s">
        <v>114</v>
      </c>
      <c r="T11" s="5" t="s">
        <v>48</v>
      </c>
      <c r="U11" s="50" t="s">
        <v>204</v>
      </c>
      <c r="V11" s="5" t="s">
        <v>201</v>
      </c>
    </row>
    <row r="12" spans="1:22" s="4" customFormat="1" ht="16" customHeight="1" x14ac:dyDescent="0.45">
      <c r="A12" s="16" t="s">
        <v>169</v>
      </c>
      <c r="B12" s="18" t="s">
        <v>59</v>
      </c>
      <c r="C12" s="18" t="s">
        <v>141</v>
      </c>
      <c r="D12" s="16" t="s">
        <v>189</v>
      </c>
      <c r="E12" s="16" t="s">
        <v>70</v>
      </c>
      <c r="F12" s="16" t="s">
        <v>40</v>
      </c>
      <c r="G12" s="16" t="s">
        <v>39</v>
      </c>
      <c r="H12" s="16" t="s">
        <v>19</v>
      </c>
      <c r="I12" s="16" t="s">
        <v>46</v>
      </c>
      <c r="J12" s="12" t="s">
        <v>46</v>
      </c>
      <c r="K12" s="16" t="s">
        <v>106</v>
      </c>
      <c r="L12" s="18" t="s">
        <v>109</v>
      </c>
      <c r="M12" s="16" t="s">
        <v>55</v>
      </c>
      <c r="N12" s="44" t="e">
        <v>#N/A</v>
      </c>
      <c r="O12" s="44" t="e">
        <v>#N/A</v>
      </c>
      <c r="P12" s="16" t="s">
        <v>90</v>
      </c>
      <c r="Q12" s="12" t="s">
        <v>111</v>
      </c>
      <c r="R12" s="5" t="s">
        <v>205</v>
      </c>
      <c r="S12" s="19"/>
      <c r="T12" s="16" t="s">
        <v>63</v>
      </c>
      <c r="U12" s="50" t="s">
        <v>204</v>
      </c>
      <c r="V12" s="12"/>
    </row>
    <row r="13" spans="1:22" ht="16" customHeight="1" x14ac:dyDescent="0.45">
      <c r="A13" s="15" t="s">
        <v>170</v>
      </c>
      <c r="B13" s="15" t="s">
        <v>69</v>
      </c>
      <c r="C13" s="15" t="s">
        <v>143</v>
      </c>
      <c r="D13" s="15" t="s">
        <v>190</v>
      </c>
      <c r="E13" s="15" t="s">
        <v>14</v>
      </c>
      <c r="F13" s="15" t="s">
        <v>23</v>
      </c>
      <c r="G13" s="15" t="s">
        <v>97</v>
      </c>
      <c r="H13" s="15" t="s">
        <v>14</v>
      </c>
      <c r="I13" s="15" t="s">
        <v>47</v>
      </c>
      <c r="J13" s="5" t="s">
        <v>47</v>
      </c>
      <c r="K13" s="15" t="s">
        <v>105</v>
      </c>
      <c r="L13" s="8" t="s">
        <v>82</v>
      </c>
      <c r="M13" s="15" t="s">
        <v>55</v>
      </c>
      <c r="N13" s="44" t="e">
        <v>#N/A</v>
      </c>
      <c r="O13" s="44" t="e">
        <v>#N/A</v>
      </c>
      <c r="P13" s="18"/>
      <c r="Q13" s="18" t="s">
        <v>111</v>
      </c>
      <c r="R13" s="5" t="s">
        <v>205</v>
      </c>
      <c r="S13" s="2" t="s">
        <v>117</v>
      </c>
      <c r="T13" s="15" t="s">
        <v>48</v>
      </c>
      <c r="U13" s="50" t="s">
        <v>204</v>
      </c>
      <c r="V13" s="5"/>
    </row>
    <row r="14" spans="1:22" ht="16" customHeight="1" x14ac:dyDescent="0.45">
      <c r="A14" s="15" t="s">
        <v>171</v>
      </c>
      <c r="B14" s="15" t="s">
        <v>56</v>
      </c>
      <c r="C14" s="15" t="s">
        <v>143</v>
      </c>
      <c r="D14" s="15" t="s">
        <v>191</v>
      </c>
      <c r="E14" s="5" t="s">
        <v>127</v>
      </c>
      <c r="F14" s="21" t="s">
        <v>2</v>
      </c>
      <c r="G14" s="21" t="s">
        <v>97</v>
      </c>
      <c r="H14" s="21" t="s">
        <v>14</v>
      </c>
      <c r="I14" s="2" t="s">
        <v>62</v>
      </c>
      <c r="J14" s="8" t="s">
        <v>62</v>
      </c>
      <c r="K14" s="15" t="s">
        <v>107</v>
      </c>
      <c r="L14" s="12" t="s">
        <v>74</v>
      </c>
      <c r="M14" s="2" t="s">
        <v>55</v>
      </c>
      <c r="N14" s="44" t="e">
        <v>#N/A</v>
      </c>
      <c r="O14" s="44" t="e">
        <v>#N/A</v>
      </c>
      <c r="P14" s="16" t="s">
        <v>126</v>
      </c>
      <c r="Q14" s="12" t="s">
        <v>111</v>
      </c>
      <c r="R14" s="15" t="s">
        <v>128</v>
      </c>
      <c r="S14" s="2" t="s">
        <v>115</v>
      </c>
      <c r="T14" s="2" t="s">
        <v>48</v>
      </c>
      <c r="U14" s="50" t="s">
        <v>204</v>
      </c>
      <c r="V14" s="8" t="s">
        <v>129</v>
      </c>
    </row>
    <row r="15" spans="1:22" ht="16" customHeight="1" x14ac:dyDescent="0.45">
      <c r="A15" s="5" t="s">
        <v>172</v>
      </c>
      <c r="B15" s="5" t="s">
        <v>49</v>
      </c>
      <c r="C15" s="6" t="s">
        <v>140</v>
      </c>
      <c r="D15" s="5" t="s">
        <v>192</v>
      </c>
      <c r="E15" s="8" t="s">
        <v>144</v>
      </c>
      <c r="F15" s="8" t="s">
        <v>144</v>
      </c>
      <c r="G15" s="9" t="s">
        <v>21</v>
      </c>
      <c r="H15" s="9" t="s">
        <v>14</v>
      </c>
      <c r="I15" s="8" t="s">
        <v>46</v>
      </c>
      <c r="J15" s="9" t="s">
        <v>46</v>
      </c>
      <c r="K15" s="5" t="s">
        <v>101</v>
      </c>
      <c r="L15" s="12" t="s">
        <v>74</v>
      </c>
      <c r="M15" s="8" t="s">
        <v>51</v>
      </c>
      <c r="N15" s="22" t="s">
        <v>96</v>
      </c>
      <c r="O15" s="44" t="s">
        <v>73</v>
      </c>
      <c r="P15" s="16" t="s">
        <v>153</v>
      </c>
      <c r="Q15" s="12" t="s">
        <v>111</v>
      </c>
      <c r="R15" s="5" t="s">
        <v>205</v>
      </c>
      <c r="S15" s="8" t="s">
        <v>154</v>
      </c>
      <c r="T15" s="5" t="s">
        <v>48</v>
      </c>
      <c r="U15" s="50" t="s">
        <v>204</v>
      </c>
      <c r="V15" s="8"/>
    </row>
    <row r="16" spans="1:22" ht="16" customHeight="1" x14ac:dyDescent="0.45">
      <c r="A16" s="5" t="s">
        <v>173</v>
      </c>
      <c r="B16" s="5" t="s">
        <v>49</v>
      </c>
      <c r="C16" s="5" t="s">
        <v>140</v>
      </c>
      <c r="D16" s="5" t="s">
        <v>193</v>
      </c>
      <c r="E16" s="8" t="s">
        <v>24</v>
      </c>
      <c r="F16" s="8" t="s">
        <v>24</v>
      </c>
      <c r="G16" s="8" t="s">
        <v>25</v>
      </c>
      <c r="H16" s="8" t="s">
        <v>15</v>
      </c>
      <c r="I16" s="8" t="s">
        <v>62</v>
      </c>
      <c r="J16" s="8" t="s">
        <v>62</v>
      </c>
      <c r="K16" s="5" t="s">
        <v>105</v>
      </c>
      <c r="L16" s="8" t="s">
        <v>109</v>
      </c>
      <c r="M16" s="8" t="s">
        <v>55</v>
      </c>
      <c r="N16" s="44" t="e">
        <v>#N/A</v>
      </c>
      <c r="O16" s="44" t="e">
        <v>#N/A</v>
      </c>
      <c r="P16" s="12" t="s">
        <v>120</v>
      </c>
      <c r="Q16" s="12"/>
      <c r="R16" s="5" t="s">
        <v>206</v>
      </c>
      <c r="S16" s="8" t="s">
        <v>118</v>
      </c>
      <c r="T16" s="8" t="s">
        <v>48</v>
      </c>
      <c r="U16" s="50" t="s">
        <v>204</v>
      </c>
      <c r="V16" s="8"/>
    </row>
    <row r="17" spans="1:22" ht="16" customHeight="1" x14ac:dyDescent="0.45">
      <c r="A17" s="5" t="s">
        <v>174</v>
      </c>
      <c r="B17" s="5" t="s">
        <v>49</v>
      </c>
      <c r="C17" s="5" t="s">
        <v>140</v>
      </c>
      <c r="D17" s="5" t="s">
        <v>194</v>
      </c>
      <c r="E17" s="8" t="s">
        <v>155</v>
      </c>
      <c r="F17" s="8" t="s">
        <v>20</v>
      </c>
      <c r="G17" s="8" t="s">
        <v>41</v>
      </c>
      <c r="H17" s="8" t="s">
        <v>13</v>
      </c>
      <c r="I17" s="8" t="s">
        <v>54</v>
      </c>
      <c r="J17" s="8" t="s">
        <v>46</v>
      </c>
      <c r="K17" s="5" t="s">
        <v>100</v>
      </c>
      <c r="L17" s="8" t="s">
        <v>108</v>
      </c>
      <c r="M17" s="8" t="s">
        <v>51</v>
      </c>
      <c r="N17" s="44" t="s">
        <v>96</v>
      </c>
      <c r="O17" s="22" t="s">
        <v>89</v>
      </c>
      <c r="P17" s="12" t="s">
        <v>77</v>
      </c>
      <c r="Q17" s="12" t="s">
        <v>111</v>
      </c>
      <c r="R17" s="5" t="s">
        <v>205</v>
      </c>
      <c r="S17" s="8" t="s">
        <v>154</v>
      </c>
      <c r="T17" s="5" t="s">
        <v>48</v>
      </c>
      <c r="U17" s="50" t="s">
        <v>204</v>
      </c>
      <c r="V17" s="8" t="s">
        <v>86</v>
      </c>
    </row>
    <row r="18" spans="1:22" ht="16" customHeight="1" x14ac:dyDescent="0.45">
      <c r="A18" s="5" t="s">
        <v>175</v>
      </c>
      <c r="B18" s="5" t="s">
        <v>142</v>
      </c>
      <c r="C18" s="5" t="s">
        <v>141</v>
      </c>
      <c r="D18" s="5" t="s">
        <v>195</v>
      </c>
      <c r="E18" s="8" t="s">
        <v>22</v>
      </c>
      <c r="F18" s="8" t="s">
        <v>22</v>
      </c>
      <c r="G18" s="8" t="s">
        <v>21</v>
      </c>
      <c r="H18" s="8" t="s">
        <v>14</v>
      </c>
      <c r="I18" s="8" t="s">
        <v>46</v>
      </c>
      <c r="J18" s="8" t="s">
        <v>46</v>
      </c>
      <c r="K18" s="5" t="s">
        <v>107</v>
      </c>
      <c r="L18" s="8" t="s">
        <v>82</v>
      </c>
      <c r="M18" s="8" t="s">
        <v>55</v>
      </c>
      <c r="N18" s="44" t="e">
        <v>#N/A</v>
      </c>
      <c r="O18" s="44" t="e">
        <v>#N/A</v>
      </c>
      <c r="P18" s="12" t="s">
        <v>91</v>
      </c>
      <c r="Q18" s="13"/>
      <c r="R18" s="5" t="s">
        <v>206</v>
      </c>
      <c r="S18" s="8" t="s">
        <v>117</v>
      </c>
      <c r="T18" s="8" t="s">
        <v>48</v>
      </c>
      <c r="U18" s="50" t="s">
        <v>204</v>
      </c>
      <c r="V18" s="8" t="s">
        <v>200</v>
      </c>
    </row>
    <row r="19" spans="1:22" ht="16" customHeight="1" x14ac:dyDescent="0.45">
      <c r="A19" s="15" t="s">
        <v>176</v>
      </c>
      <c r="B19" s="15" t="s">
        <v>49</v>
      </c>
      <c r="C19" s="15" t="s">
        <v>140</v>
      </c>
      <c r="D19" s="15" t="s">
        <v>196</v>
      </c>
      <c r="E19" s="15" t="s">
        <v>99</v>
      </c>
      <c r="F19" s="15" t="s">
        <v>38</v>
      </c>
      <c r="G19" s="15" t="s">
        <v>37</v>
      </c>
      <c r="H19" s="15" t="s">
        <v>18</v>
      </c>
      <c r="I19" s="15" t="s">
        <v>76</v>
      </c>
      <c r="J19" s="5" t="s">
        <v>76</v>
      </c>
      <c r="K19" s="5" t="s">
        <v>104</v>
      </c>
      <c r="L19" s="15" t="s">
        <v>74</v>
      </c>
      <c r="M19" s="15" t="s">
        <v>51</v>
      </c>
      <c r="N19" s="45" t="s">
        <v>92</v>
      </c>
      <c r="O19" s="45" t="s">
        <v>93</v>
      </c>
      <c r="P19" s="18" t="s">
        <v>95</v>
      </c>
      <c r="Q19" s="18" t="s">
        <v>111</v>
      </c>
      <c r="R19" s="5" t="s">
        <v>205</v>
      </c>
      <c r="S19" s="15" t="s">
        <v>116</v>
      </c>
      <c r="T19" s="15" t="s">
        <v>94</v>
      </c>
      <c r="U19" s="50" t="s">
        <v>204</v>
      </c>
      <c r="V19" s="5" t="s">
        <v>199</v>
      </c>
    </row>
    <row r="20" spans="1:22" ht="16" customHeight="1" x14ac:dyDescent="0.45">
      <c r="A20" s="5" t="s">
        <v>177</v>
      </c>
      <c r="B20" s="8" t="s">
        <v>66</v>
      </c>
      <c r="C20" s="8" t="s">
        <v>141</v>
      </c>
      <c r="D20" s="5" t="s">
        <v>197</v>
      </c>
      <c r="E20" s="8" t="s">
        <v>131</v>
      </c>
      <c r="F20" s="8" t="s">
        <v>60</v>
      </c>
      <c r="G20" s="8" t="s">
        <v>97</v>
      </c>
      <c r="H20" s="8" t="s">
        <v>14</v>
      </c>
      <c r="I20" s="9" t="s">
        <v>76</v>
      </c>
      <c r="J20" s="9" t="s">
        <v>76</v>
      </c>
      <c r="K20" s="8" t="s">
        <v>105</v>
      </c>
      <c r="L20" s="8" t="s">
        <v>110</v>
      </c>
      <c r="M20" s="8" t="s">
        <v>55</v>
      </c>
      <c r="N20" s="44" t="e">
        <v>#N/A</v>
      </c>
      <c r="O20" s="44" t="e">
        <v>#N/A</v>
      </c>
      <c r="P20" s="12" t="s">
        <v>121</v>
      </c>
      <c r="Q20" s="12" t="s">
        <v>112</v>
      </c>
      <c r="R20" s="8" t="s">
        <v>87</v>
      </c>
      <c r="S20" s="8" t="s">
        <v>114</v>
      </c>
      <c r="T20" s="8" t="s">
        <v>48</v>
      </c>
      <c r="U20" s="50" t="s">
        <v>204</v>
      </c>
      <c r="V20" s="8" t="s">
        <v>83</v>
      </c>
    </row>
    <row r="21" spans="1:22" ht="16" customHeight="1" x14ac:dyDescent="0.45">
      <c r="A21" s="5" t="s">
        <v>178</v>
      </c>
      <c r="B21" s="5" t="s">
        <v>49</v>
      </c>
      <c r="C21" s="5" t="s">
        <v>140</v>
      </c>
      <c r="D21" s="5" t="s">
        <v>198</v>
      </c>
      <c r="E21" s="8" t="s">
        <v>60</v>
      </c>
      <c r="F21" s="8" t="s">
        <v>60</v>
      </c>
      <c r="G21" s="8" t="s">
        <v>97</v>
      </c>
      <c r="H21" s="8" t="s">
        <v>14</v>
      </c>
      <c r="I21" s="8" t="s">
        <v>46</v>
      </c>
      <c r="J21" s="8" t="s">
        <v>46</v>
      </c>
      <c r="K21" s="5" t="s">
        <v>105</v>
      </c>
      <c r="L21" s="8" t="s">
        <v>109</v>
      </c>
      <c r="M21" s="8" t="s">
        <v>55</v>
      </c>
      <c r="N21" s="44" t="e">
        <v>#N/A</v>
      </c>
      <c r="O21" s="44" t="e">
        <v>#N/A</v>
      </c>
      <c r="P21" s="16" t="s">
        <v>88</v>
      </c>
      <c r="Q21" s="12" t="s">
        <v>112</v>
      </c>
      <c r="R21" s="8" t="s">
        <v>84</v>
      </c>
      <c r="S21" s="8" t="s">
        <v>117</v>
      </c>
      <c r="T21" s="8" t="s">
        <v>48</v>
      </c>
      <c r="U21" s="50" t="s">
        <v>204</v>
      </c>
      <c r="V21" s="8"/>
    </row>
    <row r="22" spans="1:22" ht="16" customHeight="1" x14ac:dyDescent="0.45">
      <c r="A22" s="15" t="s">
        <v>133</v>
      </c>
      <c r="B22" s="15">
        <f>SUBTOTAL(103,GeneTherapyData[Country])</f>
        <v>20</v>
      </c>
      <c r="D22" s="15">
        <f>SUBTOTAL(103,GeneTherapyData[Product Name])</f>
        <v>20</v>
      </c>
      <c r="E22" s="15">
        <f>SUBTOTAL(103,GeneTherapyData[Indication])</f>
        <v>20</v>
      </c>
      <c r="F22" s="15">
        <f>SUBTOTAL(103,GeneTherapyData[Evaluate Indication])</f>
        <v>20</v>
      </c>
      <c r="I22" s="15">
        <f>SUBTOTAL(103,GeneTherapyData[Development Phase])</f>
        <v>20</v>
      </c>
      <c r="K22" s="15">
        <f>SUBTOTAL(103,GeneTherapyData[Vector])</f>
        <v>20</v>
      </c>
      <c r="L22" s="15">
        <f>SUBTOTAL(103,GeneTherapyData[Mechanism of Action])</f>
        <v>20</v>
      </c>
      <c r="O22" s="45">
        <f>SUBTOTAL(103,GeneTherapyData[Cell Type])</f>
        <v>20</v>
      </c>
      <c r="Q22" s="15">
        <f>SUM(COUNTIF(GeneTherapyData[Combo/Mono],{"Combo","Both"}))</f>
        <v>4</v>
      </c>
      <c r="S22" s="15">
        <f>SUBTOTAL(103,GeneTherapyData[Administration Method])</f>
        <v>17</v>
      </c>
      <c r="U22" s="23"/>
    </row>
    <row r="23" spans="1:22" ht="16" customHeight="1" x14ac:dyDescent="0.45"/>
    <row r="24" spans="1:22" ht="16" customHeight="1" x14ac:dyDescent="0.45"/>
    <row r="25" spans="1:22" ht="16" customHeight="1" x14ac:dyDescent="0.45"/>
    <row r="26" spans="1:22" ht="16" customHeight="1" x14ac:dyDescent="0.45"/>
    <row r="27" spans="1:22" ht="16" customHeight="1" x14ac:dyDescent="0.45"/>
    <row r="28" spans="1:22" ht="16" customHeight="1" x14ac:dyDescent="0.45"/>
    <row r="29" spans="1:22" ht="16" customHeight="1" x14ac:dyDescent="0.45"/>
    <row r="30" spans="1:22" ht="16" customHeight="1" x14ac:dyDescent="0.45"/>
    <row r="31" spans="1:22" ht="16" customHeight="1" x14ac:dyDescent="0.45"/>
    <row r="32" spans="1:22" ht="16" customHeight="1" x14ac:dyDescent="0.45"/>
    <row r="33" ht="16" customHeight="1" x14ac:dyDescent="0.45"/>
    <row r="34" ht="16" customHeight="1" x14ac:dyDescent="0.45"/>
    <row r="35" ht="16" customHeight="1" x14ac:dyDescent="0.45"/>
    <row r="36" ht="16" customHeight="1" x14ac:dyDescent="0.45"/>
    <row r="37" ht="16" customHeight="1" x14ac:dyDescent="0.45"/>
    <row r="38" ht="16" customHeight="1" x14ac:dyDescent="0.45"/>
    <row r="39" ht="16" customHeight="1" x14ac:dyDescent="0.45"/>
    <row r="40" ht="16" customHeight="1" x14ac:dyDescent="0.45"/>
    <row r="41" ht="16" customHeight="1" x14ac:dyDescent="0.45"/>
    <row r="42" ht="16" customHeight="1" x14ac:dyDescent="0.45"/>
    <row r="43" ht="16" customHeight="1" x14ac:dyDescent="0.45"/>
    <row r="44" ht="16" customHeight="1" x14ac:dyDescent="0.45"/>
    <row r="45" ht="16" customHeight="1" x14ac:dyDescent="0.45"/>
    <row r="46" ht="16" customHeight="1" x14ac:dyDescent="0.45"/>
    <row r="47" ht="16" customHeight="1" x14ac:dyDescent="0.45"/>
    <row r="48" ht="16" customHeight="1" x14ac:dyDescent="0.45"/>
    <row r="49" ht="16" customHeight="1" x14ac:dyDescent="0.45"/>
    <row r="50" ht="16" customHeight="1" x14ac:dyDescent="0.45"/>
    <row r="51" ht="16" customHeight="1" x14ac:dyDescent="0.45"/>
    <row r="52" ht="16" customHeight="1" x14ac:dyDescent="0.45"/>
    <row r="53" ht="16" customHeight="1" x14ac:dyDescent="0.45"/>
    <row r="54" ht="16" customHeight="1" x14ac:dyDescent="0.45"/>
    <row r="55" ht="16" customHeight="1" x14ac:dyDescent="0.45"/>
    <row r="56" ht="16" customHeight="1" x14ac:dyDescent="0.45"/>
    <row r="57" ht="16" customHeight="1" x14ac:dyDescent="0.45"/>
    <row r="58" ht="16" customHeight="1" x14ac:dyDescent="0.45"/>
    <row r="59" ht="16" customHeight="1" x14ac:dyDescent="0.45"/>
    <row r="60" ht="16" customHeight="1" x14ac:dyDescent="0.45"/>
    <row r="61" ht="16" customHeight="1" x14ac:dyDescent="0.45"/>
    <row r="62" ht="16" customHeight="1" x14ac:dyDescent="0.45"/>
    <row r="63" ht="16" customHeight="1" x14ac:dyDescent="0.45"/>
    <row r="64" ht="16" customHeight="1" x14ac:dyDescent="0.45"/>
    <row r="65" ht="16" customHeight="1" x14ac:dyDescent="0.45"/>
    <row r="66" ht="16" customHeight="1" x14ac:dyDescent="0.45"/>
    <row r="67" ht="16" customHeight="1" x14ac:dyDescent="0.45"/>
    <row r="68" ht="16" customHeight="1" x14ac:dyDescent="0.45"/>
    <row r="69" ht="16" customHeight="1" x14ac:dyDescent="0.45"/>
    <row r="70" ht="16" customHeight="1" x14ac:dyDescent="0.45"/>
    <row r="71" ht="16" customHeight="1" x14ac:dyDescent="0.45"/>
    <row r="72" ht="16" customHeight="1" x14ac:dyDescent="0.45"/>
    <row r="73" ht="16" customHeight="1" x14ac:dyDescent="0.45"/>
    <row r="74" ht="16" customHeight="1" x14ac:dyDescent="0.45"/>
    <row r="75" ht="16" customHeight="1" x14ac:dyDescent="0.45"/>
    <row r="76" ht="16" customHeight="1" x14ac:dyDescent="0.45"/>
    <row r="77" ht="16" customHeight="1" x14ac:dyDescent="0.45"/>
    <row r="78" ht="16" customHeight="1" x14ac:dyDescent="0.45"/>
    <row r="79" ht="16" customHeight="1" x14ac:dyDescent="0.45"/>
    <row r="80" ht="16" customHeight="1" x14ac:dyDescent="0.45"/>
    <row r="81" ht="16" customHeight="1" x14ac:dyDescent="0.45"/>
    <row r="82" ht="16" customHeight="1" x14ac:dyDescent="0.45"/>
    <row r="83" ht="16" customHeight="1" x14ac:dyDescent="0.45"/>
    <row r="84" ht="16" customHeight="1" x14ac:dyDescent="0.45"/>
    <row r="85" ht="16" customHeight="1" x14ac:dyDescent="0.45"/>
    <row r="86" ht="16" customHeight="1" x14ac:dyDescent="0.45"/>
    <row r="87" ht="16" customHeight="1" x14ac:dyDescent="0.45"/>
    <row r="88" ht="16" customHeight="1" x14ac:dyDescent="0.45"/>
    <row r="89" ht="16" customHeight="1" x14ac:dyDescent="0.45"/>
    <row r="90" ht="16" customHeight="1" x14ac:dyDescent="0.45"/>
    <row r="91" ht="16" customHeight="1" x14ac:dyDescent="0.45"/>
    <row r="92" ht="16" customHeight="1" x14ac:dyDescent="0.45"/>
    <row r="93" ht="16" customHeight="1" x14ac:dyDescent="0.45"/>
    <row r="94" ht="16" customHeight="1" x14ac:dyDescent="0.45"/>
    <row r="95" ht="16" customHeight="1" x14ac:dyDescent="0.45"/>
    <row r="96" ht="16" customHeight="1" x14ac:dyDescent="0.45"/>
    <row r="97" ht="16" customHeight="1" x14ac:dyDescent="0.45"/>
    <row r="98" ht="16" customHeight="1" x14ac:dyDescent="0.45"/>
    <row r="99" ht="16" customHeight="1" x14ac:dyDescent="0.45"/>
    <row r="100" ht="16" customHeight="1" x14ac:dyDescent="0.45"/>
    <row r="101" ht="16" customHeight="1" x14ac:dyDescent="0.45"/>
    <row r="102" ht="16" customHeight="1" x14ac:dyDescent="0.45"/>
    <row r="103" ht="16" customHeight="1" x14ac:dyDescent="0.45"/>
    <row r="104" ht="16" customHeight="1" x14ac:dyDescent="0.45"/>
    <row r="105" ht="16" customHeight="1" x14ac:dyDescent="0.45"/>
    <row r="106" ht="16" customHeight="1" x14ac:dyDescent="0.45"/>
    <row r="107" ht="16" customHeight="1" x14ac:dyDescent="0.45"/>
    <row r="108" ht="16" customHeight="1" x14ac:dyDescent="0.45"/>
    <row r="109" ht="16" customHeight="1" x14ac:dyDescent="0.45"/>
    <row r="110" ht="16" customHeight="1" x14ac:dyDescent="0.45"/>
    <row r="111" ht="16" customHeight="1" x14ac:dyDescent="0.45"/>
    <row r="112" ht="16" customHeight="1" x14ac:dyDescent="0.45"/>
    <row r="113" ht="16" customHeight="1" x14ac:dyDescent="0.45"/>
    <row r="114" ht="16" customHeight="1" x14ac:dyDescent="0.45"/>
    <row r="115" ht="16" customHeight="1" x14ac:dyDescent="0.45"/>
    <row r="116" ht="16" customHeight="1" x14ac:dyDescent="0.45"/>
    <row r="117" ht="16" customHeight="1" x14ac:dyDescent="0.45"/>
    <row r="118" ht="16" customHeight="1" x14ac:dyDescent="0.45"/>
    <row r="119" ht="16" customHeight="1" x14ac:dyDescent="0.45"/>
    <row r="120" ht="16" customHeight="1" x14ac:dyDescent="0.45"/>
    <row r="121" ht="16" customHeight="1" x14ac:dyDescent="0.45"/>
    <row r="122" ht="16" customHeight="1" x14ac:dyDescent="0.45"/>
    <row r="123" ht="16" customHeight="1" x14ac:dyDescent="0.45"/>
    <row r="124" ht="16" customHeight="1" x14ac:dyDescent="0.45"/>
    <row r="125" ht="16" customHeight="1" x14ac:dyDescent="0.45"/>
    <row r="126" ht="16" customHeight="1" x14ac:dyDescent="0.45"/>
    <row r="127" ht="16" customHeight="1" x14ac:dyDescent="0.45"/>
    <row r="128" ht="16" customHeight="1" x14ac:dyDescent="0.45"/>
    <row r="129" ht="16" customHeight="1" x14ac:dyDescent="0.45"/>
    <row r="130" ht="16" customHeight="1" x14ac:dyDescent="0.45"/>
    <row r="131" ht="16" customHeight="1" x14ac:dyDescent="0.45"/>
    <row r="132" ht="16" customHeight="1" x14ac:dyDescent="0.45"/>
    <row r="133" ht="16" customHeight="1" x14ac:dyDescent="0.45"/>
    <row r="134" ht="16" customHeight="1" x14ac:dyDescent="0.45"/>
    <row r="135" ht="16" customHeight="1" x14ac:dyDescent="0.45"/>
    <row r="136" ht="16" customHeight="1" x14ac:dyDescent="0.45"/>
    <row r="137" ht="16" customHeight="1" x14ac:dyDescent="0.45"/>
    <row r="138" ht="16" customHeight="1" x14ac:dyDescent="0.45"/>
    <row r="139" ht="16" customHeight="1" x14ac:dyDescent="0.45"/>
    <row r="140" ht="16" customHeight="1" x14ac:dyDescent="0.45"/>
    <row r="141" ht="16" customHeight="1" x14ac:dyDescent="0.45"/>
    <row r="142" ht="16" customHeight="1" x14ac:dyDescent="0.45"/>
    <row r="143" ht="16" customHeight="1" x14ac:dyDescent="0.45"/>
    <row r="519" ht="30" customHeight="1" x14ac:dyDescent="0.45"/>
  </sheetData>
  <conditionalFormatting sqref="A2:U20 U2:U21">
    <cfRule type="containsBlanks" dxfId="896" priority="46">
      <formula>LEN(TRIM(A2))=0</formula>
    </cfRule>
  </conditionalFormatting>
  <pageMargins left="0.7" right="0.7" top="0.75" bottom="0.75" header="0.3" footer="0.3"/>
  <pageSetup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C28" sqref="C28"/>
    </sheetView>
  </sheetViews>
  <sheetFormatPr defaultColWidth="8.85546875" defaultRowHeight="15.9" x14ac:dyDescent="0.45"/>
  <cols>
    <col min="1" max="1" width="13.140625" bestFit="1" customWidth="1"/>
    <col min="2" max="2" width="6" bestFit="1" customWidth="1"/>
  </cols>
  <sheetData>
    <row r="1" spans="1:2" x14ac:dyDescent="0.45">
      <c r="A1" s="3" t="s">
        <v>9</v>
      </c>
      <c r="B1" s="4" t="s">
        <v>134</v>
      </c>
    </row>
    <row r="2" spans="1:2" x14ac:dyDescent="0.45">
      <c r="A2" s="3" t="s">
        <v>135</v>
      </c>
      <c r="B2" s="4" t="s">
        <v>134</v>
      </c>
    </row>
    <row r="3" spans="1:2" x14ac:dyDescent="0.45">
      <c r="A3" s="3" t="s">
        <v>4</v>
      </c>
      <c r="B3" s="4" t="s">
        <v>134</v>
      </c>
    </row>
    <row r="4" spans="1:2" x14ac:dyDescent="0.45">
      <c r="A4" s="3" t="s">
        <v>50</v>
      </c>
      <c r="B4" s="4" t="s">
        <v>134</v>
      </c>
    </row>
    <row r="5" spans="1:2" x14ac:dyDescent="0.45">
      <c r="A5" s="3" t="s">
        <v>152</v>
      </c>
      <c r="B5" s="4" t="s">
        <v>134</v>
      </c>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Data</vt:lpstr>
      <vt:lpstr>InterPivot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Andrew Fleury</cp:lastModifiedBy>
  <dcterms:created xsi:type="dcterms:W3CDTF">2016-03-29T08:21:02Z</dcterms:created>
  <dcterms:modified xsi:type="dcterms:W3CDTF">2018-05-16T08:32:59Z</dcterms:modified>
</cp:coreProperties>
</file>